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codeName="ThisWorkbook" defaultThemeVersion="124226"/>
  <mc:AlternateContent xmlns:mc="http://schemas.openxmlformats.org/markup-compatibility/2006">
    <mc:Choice Requires="x15">
      <x15ac:absPath xmlns:x15ac="http://schemas.microsoft.com/office/spreadsheetml/2010/11/ac" url="C:\Users\omcui\OneDrive\Documentos\PLANEACION 2025\FM 2025\UNIDAD DEPORTIVA\"/>
    </mc:Choice>
  </mc:AlternateContent>
  <bookViews>
    <workbookView xWindow="0" yWindow="0" windowWidth="20490" windowHeight="7035" tabRatio="787" firstSheet="1" activeTab="2"/>
  </bookViews>
  <sheets>
    <sheet name="HOJA MASTER" sheetId="12" r:id="rId1"/>
    <sheet name="CARATULA " sheetId="27" r:id="rId2"/>
    <sheet name="VALID" sheetId="28" r:id="rId3"/>
    <sheet name="CEDULA" sheetId="36" r:id="rId4"/>
    <sheet name="COND" sheetId="29" r:id="rId5"/>
    <sheet name="GENERADOR " sheetId="16" r:id="rId6"/>
    <sheet name="CATALOGO" sheetId="25" r:id="rId7"/>
    <sheet name="PRESUPUESTO" sheetId="14" state="hidden" r:id="rId8"/>
    <sheet name="CRONOG" sheetId="8" r:id="rId9"/>
    <sheet name="CROQ" sheetId="30" r:id="rId10"/>
    <sheet name="REP FOTO" sheetId="19" r:id="rId11"/>
    <sheet name="FACTIB" sheetId="31" r:id="rId12"/>
    <sheet name="COORDENADAS" sheetId="32" r:id="rId13"/>
    <sheet name="CONTABILIDAD" sheetId="33" r:id="rId14"/>
    <sheet name="FICHA INFORMATIVA GRAL." sheetId="37" r:id="rId15"/>
  </sheets>
  <definedNames>
    <definedName name="_xlnm._FilterDatabase" localSheetId="6" hidden="1">CATALOGO!$A$15:$D$16</definedName>
    <definedName name="_xlnm._FilterDatabase" localSheetId="7" hidden="1">PRESUPUESTO!#REF!</definedName>
    <definedName name="_xlnm.Print_Area" localSheetId="1">'CARATULA '!$A$1:$G$45</definedName>
    <definedName name="_xlnm.Print_Area" localSheetId="6">CATALOGO!$A$1:$H$42</definedName>
    <definedName name="_xlnm.Print_Area" localSheetId="3">CEDULA!$A$1:$O$47</definedName>
    <definedName name="_xlnm.Print_Area" localSheetId="4">COND!$A$1:$J$26</definedName>
    <definedName name="_xlnm.Print_Area" localSheetId="13">CONTABILIDAD!$A$1:$M$43</definedName>
    <definedName name="_xlnm.Print_Area" localSheetId="12">COORDENADAS!$A$1:$H$39</definedName>
    <definedName name="_xlnm.Print_Area" localSheetId="8">CRONOG!$A$1:$AK$22</definedName>
    <definedName name="_xlnm.Print_Area" localSheetId="9">CROQ!$A$1:$J$52</definedName>
    <definedName name="_xlnm.Print_Area" localSheetId="11">FACTIB!$A$1:$J$44</definedName>
    <definedName name="_xlnm.Print_Area" localSheetId="14">'FICHA INFORMATIVA GRAL.'!$A$1:$O$43</definedName>
    <definedName name="_xlnm.Print_Area" localSheetId="5">'GENERADOR '!$A$1:$O$321</definedName>
    <definedName name="_xlnm.Print_Area" localSheetId="7">PRESUPUESTO!$A$1:$H$50</definedName>
    <definedName name="_xlnm.Print_Area" localSheetId="10">'REP FOTO'!$A$1:$J$43</definedName>
    <definedName name="_xlnm.Print_Area" localSheetId="2">VALID!$A$1:$K$40</definedName>
    <definedName name="_xlnm.Print_Titles" localSheetId="6">CATALOGO!$2:$13</definedName>
    <definedName name="_xlnm.Print_Titles" localSheetId="13">CONTABILIDAD!$2:$7</definedName>
    <definedName name="_xlnm.Print_Titles" localSheetId="5">'GENERADOR '!$1:$12</definedName>
    <definedName name="_xlnm.Print_Titles" localSheetId="7">PRESUPUESTO!$2:$13</definedName>
  </definedNames>
  <calcPr calcId="191029"/>
</workbook>
</file>

<file path=xl/calcChain.xml><?xml version="1.0" encoding="utf-8"?>
<calcChain xmlns="http://schemas.openxmlformats.org/spreadsheetml/2006/main">
  <c r="F36" i="32" l="1"/>
  <c r="B34" i="37"/>
  <c r="B33" i="37"/>
  <c r="B31" i="37"/>
  <c r="B32" i="37"/>
  <c r="L41" i="37"/>
  <c r="F22" i="37"/>
  <c r="F20" i="37"/>
  <c r="G11" i="33"/>
  <c r="K8" i="36" l="1"/>
  <c r="C8" i="36"/>
  <c r="B30" i="36"/>
  <c r="N62" i="16"/>
  <c r="N57" i="16"/>
  <c r="D20" i="36"/>
  <c r="D11" i="36"/>
  <c r="C20" i="25" l="1"/>
  <c r="B20" i="25"/>
  <c r="A20" i="25"/>
  <c r="N60" i="16"/>
  <c r="O58" i="16" s="1"/>
  <c r="D20" i="25" s="1"/>
  <c r="G20" i="25" s="1"/>
  <c r="N215" i="16"/>
  <c r="N216" i="16"/>
  <c r="N217" i="16"/>
  <c r="N211" i="16"/>
  <c r="N212" i="16"/>
  <c r="N213" i="16"/>
  <c r="N210" i="16"/>
  <c r="C19" i="25"/>
  <c r="B19" i="25"/>
  <c r="A19" i="25"/>
  <c r="N55" i="16"/>
  <c r="O53" i="16" s="1"/>
  <c r="D19" i="25" s="1"/>
  <c r="G19" i="25" s="1"/>
  <c r="N219" i="16" l="1"/>
  <c r="I11" i="29"/>
  <c r="H290" i="16"/>
  <c r="M290" i="16" s="1"/>
  <c r="N290" i="16" s="1"/>
  <c r="H289" i="16"/>
  <c r="M289" i="16" s="1"/>
  <c r="N289" i="16" s="1"/>
  <c r="H288" i="16"/>
  <c r="M288" i="16" s="1"/>
  <c r="N288" i="16" s="1"/>
  <c r="H287" i="16"/>
  <c r="M287" i="16" s="1"/>
  <c r="N287" i="16" s="1"/>
  <c r="H286" i="16"/>
  <c r="M286" i="16" s="1"/>
  <c r="N286" i="16" s="1"/>
  <c r="H285" i="16"/>
  <c r="M285" i="16" s="1"/>
  <c r="N285" i="16" s="1"/>
  <c r="H284" i="16"/>
  <c r="M284" i="16" s="1"/>
  <c r="N284" i="16" s="1"/>
  <c r="H283" i="16"/>
  <c r="M283" i="16" s="1"/>
  <c r="N283" i="16" s="1"/>
  <c r="H282" i="16"/>
  <c r="M282" i="16" s="1"/>
  <c r="N282" i="16" s="1"/>
  <c r="H281" i="16"/>
  <c r="M281" i="16" s="1"/>
  <c r="N281" i="16" s="1"/>
  <c r="H280" i="16"/>
  <c r="M280" i="16" s="1"/>
  <c r="N280" i="16" s="1"/>
  <c r="H279" i="16"/>
  <c r="M279" i="16" s="1"/>
  <c r="N279" i="16" s="1"/>
  <c r="H278" i="16"/>
  <c r="M278" i="16" s="1"/>
  <c r="N278" i="16" s="1"/>
  <c r="H277" i="16"/>
  <c r="M277" i="16" s="1"/>
  <c r="N277" i="16" s="1"/>
  <c r="H276" i="16"/>
  <c r="M276" i="16" s="1"/>
  <c r="N276" i="16" s="1"/>
  <c r="H275" i="16"/>
  <c r="M275" i="16" s="1"/>
  <c r="N275" i="16" s="1"/>
  <c r="H274" i="16"/>
  <c r="M274" i="16" s="1"/>
  <c r="N274" i="16" s="1"/>
  <c r="H273" i="16"/>
  <c r="M273" i="16" s="1"/>
  <c r="N273" i="16" s="1"/>
  <c r="H272" i="16"/>
  <c r="M272" i="16" s="1"/>
  <c r="N272" i="16" s="1"/>
  <c r="H271" i="16"/>
  <c r="M271" i="16" s="1"/>
  <c r="N271" i="16" s="1"/>
  <c r="H266" i="16"/>
  <c r="M266" i="16" s="1"/>
  <c r="N266" i="16" s="1"/>
  <c r="H265" i="16"/>
  <c r="M265" i="16" s="1"/>
  <c r="N265" i="16" s="1"/>
  <c r="H264" i="16"/>
  <c r="M264" i="16" s="1"/>
  <c r="N264" i="16" s="1"/>
  <c r="H263" i="16"/>
  <c r="M263" i="16" s="1"/>
  <c r="N263" i="16" s="1"/>
  <c r="H262" i="16"/>
  <c r="M262" i="16" s="1"/>
  <c r="N262" i="16" s="1"/>
  <c r="H261" i="16"/>
  <c r="M261" i="16" s="1"/>
  <c r="N261" i="16" s="1"/>
  <c r="H260" i="16"/>
  <c r="M260" i="16" s="1"/>
  <c r="N260" i="16" s="1"/>
  <c r="H259" i="16"/>
  <c r="M259" i="16" s="1"/>
  <c r="N259" i="16" s="1"/>
  <c r="H258" i="16"/>
  <c r="M258" i="16" s="1"/>
  <c r="N258" i="16" s="1"/>
  <c r="H257" i="16"/>
  <c r="M257" i="16" s="1"/>
  <c r="N257" i="16" s="1"/>
  <c r="H256" i="16"/>
  <c r="M256" i="16" s="1"/>
  <c r="N256" i="16" s="1"/>
  <c r="H255" i="16"/>
  <c r="M255" i="16" s="1"/>
  <c r="N255" i="16" s="1"/>
  <c r="H254" i="16"/>
  <c r="M254" i="16" s="1"/>
  <c r="N254" i="16" s="1"/>
  <c r="H253" i="16"/>
  <c r="M253" i="16" s="1"/>
  <c r="N253" i="16" s="1"/>
  <c r="H252" i="16"/>
  <c r="M252" i="16" s="1"/>
  <c r="N252" i="16" s="1"/>
  <c r="H251" i="16"/>
  <c r="M251" i="16" s="1"/>
  <c r="N251" i="16" s="1"/>
  <c r="H250" i="16"/>
  <c r="M250" i="16" s="1"/>
  <c r="N250" i="16" s="1"/>
  <c r="H249" i="16"/>
  <c r="M249" i="16" s="1"/>
  <c r="N249" i="16" s="1"/>
  <c r="H248" i="16"/>
  <c r="M248" i="16" s="1"/>
  <c r="N248" i="16" s="1"/>
  <c r="H247" i="16"/>
  <c r="M247" i="16" s="1"/>
  <c r="N247" i="16" s="1"/>
  <c r="H242" i="16"/>
  <c r="M242" i="16" s="1"/>
  <c r="N242" i="16" s="1"/>
  <c r="H241" i="16"/>
  <c r="M241" i="16" s="1"/>
  <c r="N241" i="16" s="1"/>
  <c r="H240" i="16"/>
  <c r="M240" i="16" s="1"/>
  <c r="N240" i="16" s="1"/>
  <c r="H239" i="16"/>
  <c r="M239" i="16" s="1"/>
  <c r="N239" i="16" s="1"/>
  <c r="H238" i="16"/>
  <c r="M238" i="16" s="1"/>
  <c r="N238" i="16" s="1"/>
  <c r="H237" i="16"/>
  <c r="M237" i="16" s="1"/>
  <c r="N237" i="16" s="1"/>
  <c r="H236" i="16"/>
  <c r="M236" i="16" s="1"/>
  <c r="N236" i="16" s="1"/>
  <c r="H235" i="16"/>
  <c r="M235" i="16" s="1"/>
  <c r="N235" i="16" s="1"/>
  <c r="H234" i="16"/>
  <c r="M234" i="16" s="1"/>
  <c r="N234" i="16" s="1"/>
  <c r="H233" i="16"/>
  <c r="M233" i="16" s="1"/>
  <c r="N233" i="16" s="1"/>
  <c r="H232" i="16"/>
  <c r="M232" i="16" s="1"/>
  <c r="N232" i="16" s="1"/>
  <c r="H231" i="16"/>
  <c r="M231" i="16" s="1"/>
  <c r="N231" i="16" s="1"/>
  <c r="H230" i="16"/>
  <c r="M230" i="16" s="1"/>
  <c r="N230" i="16" s="1"/>
  <c r="H229" i="16"/>
  <c r="M229" i="16" s="1"/>
  <c r="N229" i="16" s="1"/>
  <c r="H228" i="16"/>
  <c r="M228" i="16" s="1"/>
  <c r="N228" i="16" s="1"/>
  <c r="H227" i="16"/>
  <c r="M227" i="16" s="1"/>
  <c r="N227" i="16" s="1"/>
  <c r="H226" i="16"/>
  <c r="M226" i="16" s="1"/>
  <c r="N226" i="16" s="1"/>
  <c r="H225" i="16"/>
  <c r="M225" i="16" s="1"/>
  <c r="N225" i="16" s="1"/>
  <c r="H224" i="16"/>
  <c r="M224" i="16" s="1"/>
  <c r="N224" i="16" s="1"/>
  <c r="H223" i="16"/>
  <c r="M223" i="16" s="1"/>
  <c r="N223" i="16" s="1"/>
  <c r="M319" i="16"/>
  <c r="N319" i="16" s="1"/>
  <c r="M318" i="16"/>
  <c r="N318" i="16" s="1"/>
  <c r="M317" i="16"/>
  <c r="N317" i="16" s="1"/>
  <c r="H315" i="16"/>
  <c r="M315" i="16" s="1"/>
  <c r="N315" i="16" s="1"/>
  <c r="H314" i="16"/>
  <c r="M314" i="16" s="1"/>
  <c r="N314" i="16" s="1"/>
  <c r="H313" i="16"/>
  <c r="M313" i="16" s="1"/>
  <c r="N313" i="16" s="1"/>
  <c r="H312" i="16"/>
  <c r="M312" i="16" s="1"/>
  <c r="N312" i="16" s="1"/>
  <c r="H311" i="16"/>
  <c r="M311" i="16" s="1"/>
  <c r="N311" i="16" s="1"/>
  <c r="H310" i="16"/>
  <c r="M310" i="16" s="1"/>
  <c r="N310" i="16" s="1"/>
  <c r="H309" i="16"/>
  <c r="M309" i="16" s="1"/>
  <c r="N309" i="16" s="1"/>
  <c r="H308" i="16"/>
  <c r="M308" i="16" s="1"/>
  <c r="N308" i="16" s="1"/>
  <c r="H307" i="16"/>
  <c r="M307" i="16" s="1"/>
  <c r="N307" i="16" s="1"/>
  <c r="H306" i="16"/>
  <c r="M306" i="16" s="1"/>
  <c r="N306" i="16" s="1"/>
  <c r="H305" i="16"/>
  <c r="M305" i="16" s="1"/>
  <c r="N305" i="16" s="1"/>
  <c r="H304" i="16"/>
  <c r="M304" i="16" s="1"/>
  <c r="N304" i="16" s="1"/>
  <c r="H303" i="16"/>
  <c r="M303" i="16" s="1"/>
  <c r="N303" i="16" s="1"/>
  <c r="H302" i="16"/>
  <c r="M302" i="16" s="1"/>
  <c r="N302" i="16" s="1"/>
  <c r="H301" i="16"/>
  <c r="M301" i="16" s="1"/>
  <c r="N301" i="16" s="1"/>
  <c r="H300" i="16"/>
  <c r="M300" i="16" s="1"/>
  <c r="N300" i="16" s="1"/>
  <c r="H299" i="16"/>
  <c r="M299" i="16" s="1"/>
  <c r="N299" i="16" s="1"/>
  <c r="H298" i="16"/>
  <c r="M298" i="16" s="1"/>
  <c r="N298" i="16" s="1"/>
  <c r="H297" i="16"/>
  <c r="M297" i="16" s="1"/>
  <c r="N297" i="16" s="1"/>
  <c r="H296" i="16"/>
  <c r="M296" i="16" s="1"/>
  <c r="N296" i="16" s="1"/>
  <c r="M196" i="16"/>
  <c r="N196" i="16" s="1"/>
  <c r="M195" i="16"/>
  <c r="N195" i="16" s="1"/>
  <c r="M194" i="16"/>
  <c r="N194" i="16" s="1"/>
  <c r="M188" i="16"/>
  <c r="N188" i="16" s="1"/>
  <c r="M189" i="16"/>
  <c r="N189" i="16" s="1"/>
  <c r="M187" i="16"/>
  <c r="N187" i="16" s="1"/>
  <c r="N244" i="16" l="1"/>
  <c r="N198" i="16"/>
  <c r="N191" i="16"/>
  <c r="M181" i="16" l="1"/>
  <c r="N181" i="16" s="1"/>
  <c r="M180" i="16"/>
  <c r="N180" i="16" s="1"/>
  <c r="M179" i="16"/>
  <c r="N179" i="16" s="1"/>
  <c r="H177" i="16"/>
  <c r="M177" i="16" s="1"/>
  <c r="N177" i="16" s="1"/>
  <c r="H176" i="16"/>
  <c r="M176" i="16" s="1"/>
  <c r="N176" i="16" s="1"/>
  <c r="H175" i="16"/>
  <c r="M175" i="16" s="1"/>
  <c r="N175" i="16" s="1"/>
  <c r="H174" i="16"/>
  <c r="M174" i="16" s="1"/>
  <c r="N174" i="16" s="1"/>
  <c r="H173" i="16"/>
  <c r="M173" i="16" s="1"/>
  <c r="N173" i="16" s="1"/>
  <c r="H172" i="16"/>
  <c r="M172" i="16" s="1"/>
  <c r="N172" i="16" s="1"/>
  <c r="H171" i="16"/>
  <c r="M171" i="16" s="1"/>
  <c r="N171" i="16" s="1"/>
  <c r="H170" i="16"/>
  <c r="M170" i="16" s="1"/>
  <c r="N170" i="16" s="1"/>
  <c r="H169" i="16"/>
  <c r="M169" i="16" s="1"/>
  <c r="N169" i="16" s="1"/>
  <c r="H168" i="16"/>
  <c r="M168" i="16" s="1"/>
  <c r="N168" i="16" s="1"/>
  <c r="H167" i="16"/>
  <c r="M167" i="16" s="1"/>
  <c r="N167" i="16" s="1"/>
  <c r="H166" i="16"/>
  <c r="M166" i="16" s="1"/>
  <c r="N166" i="16" s="1"/>
  <c r="H165" i="16"/>
  <c r="M165" i="16" s="1"/>
  <c r="N165" i="16" s="1"/>
  <c r="H164" i="16"/>
  <c r="M164" i="16" s="1"/>
  <c r="N164" i="16" s="1"/>
  <c r="H163" i="16"/>
  <c r="M163" i="16" s="1"/>
  <c r="N163" i="16" s="1"/>
  <c r="H162" i="16"/>
  <c r="M162" i="16" s="1"/>
  <c r="N162" i="16" s="1"/>
  <c r="H161" i="16"/>
  <c r="M161" i="16" s="1"/>
  <c r="N161" i="16" s="1"/>
  <c r="H160" i="16"/>
  <c r="M160" i="16" s="1"/>
  <c r="N160" i="16" s="1"/>
  <c r="H159" i="16"/>
  <c r="M159" i="16" s="1"/>
  <c r="N159" i="16" s="1"/>
  <c r="H158" i="16"/>
  <c r="M158" i="16" s="1"/>
  <c r="N158" i="16" s="1"/>
  <c r="H116" i="16"/>
  <c r="M116" i="16" s="1"/>
  <c r="N116" i="16" s="1"/>
  <c r="H115" i="16"/>
  <c r="M115" i="16" s="1"/>
  <c r="N115" i="16" s="1"/>
  <c r="H114" i="16"/>
  <c r="M114" i="16" s="1"/>
  <c r="N114" i="16" s="1"/>
  <c r="H113" i="16"/>
  <c r="M113" i="16" s="1"/>
  <c r="N113" i="16" s="1"/>
  <c r="H112" i="16"/>
  <c r="M112" i="16" s="1"/>
  <c r="N112" i="16" s="1"/>
  <c r="H111" i="16"/>
  <c r="M111" i="16" s="1"/>
  <c r="N111" i="16" s="1"/>
  <c r="H110" i="16"/>
  <c r="M110" i="16" s="1"/>
  <c r="N110" i="16" s="1"/>
  <c r="H109" i="16"/>
  <c r="M109" i="16" s="1"/>
  <c r="N109" i="16" s="1"/>
  <c r="H108" i="16"/>
  <c r="M108" i="16" s="1"/>
  <c r="N108" i="16" s="1"/>
  <c r="H107" i="16"/>
  <c r="M107" i="16" s="1"/>
  <c r="N107" i="16" s="1"/>
  <c r="H106" i="16"/>
  <c r="M106" i="16" s="1"/>
  <c r="N106" i="16" s="1"/>
  <c r="H105" i="16"/>
  <c r="M105" i="16" s="1"/>
  <c r="N105" i="16" s="1"/>
  <c r="H104" i="16"/>
  <c r="M104" i="16" s="1"/>
  <c r="N104" i="16" s="1"/>
  <c r="H103" i="16"/>
  <c r="M103" i="16" s="1"/>
  <c r="N103" i="16" s="1"/>
  <c r="H102" i="16"/>
  <c r="M102" i="16" s="1"/>
  <c r="N102" i="16" s="1"/>
  <c r="H101" i="16"/>
  <c r="M101" i="16" s="1"/>
  <c r="N101" i="16" s="1"/>
  <c r="H100" i="16"/>
  <c r="M100" i="16" s="1"/>
  <c r="N100" i="16" s="1"/>
  <c r="H99" i="16"/>
  <c r="M99" i="16" s="1"/>
  <c r="N99" i="16" s="1"/>
  <c r="H98" i="16"/>
  <c r="M98" i="16" s="1"/>
  <c r="N98" i="16" s="1"/>
  <c r="H97" i="16"/>
  <c r="M97" i="16" s="1"/>
  <c r="N97" i="16" s="1"/>
  <c r="H92" i="16"/>
  <c r="M92" i="16" s="1"/>
  <c r="H91" i="16"/>
  <c r="H90" i="16"/>
  <c r="M90" i="16" s="1"/>
  <c r="N90" i="16" s="1"/>
  <c r="H89" i="16"/>
  <c r="M89" i="16" s="1"/>
  <c r="H88" i="16"/>
  <c r="M88" i="16" s="1"/>
  <c r="H87" i="16"/>
  <c r="M87" i="16" s="1"/>
  <c r="H86" i="16"/>
  <c r="H85" i="16"/>
  <c r="M85" i="16" s="1"/>
  <c r="H84" i="16"/>
  <c r="M84" i="16" s="1"/>
  <c r="N84" i="16" s="1"/>
  <c r="H83" i="16"/>
  <c r="H82" i="16"/>
  <c r="M82" i="16" s="1"/>
  <c r="N82" i="16" s="1"/>
  <c r="H81" i="16"/>
  <c r="M81" i="16" s="1"/>
  <c r="H80" i="16"/>
  <c r="H79" i="16"/>
  <c r="M79" i="16" s="1"/>
  <c r="H78" i="16"/>
  <c r="H77" i="16"/>
  <c r="M77" i="16" s="1"/>
  <c r="H76" i="16"/>
  <c r="M76" i="16" s="1"/>
  <c r="H75" i="16"/>
  <c r="H74" i="16"/>
  <c r="M74" i="16" s="1"/>
  <c r="N74" i="16" s="1"/>
  <c r="H73" i="16"/>
  <c r="M73" i="16" s="1"/>
  <c r="M66" i="16"/>
  <c r="N66" i="16" s="1"/>
  <c r="M68" i="16"/>
  <c r="N68" i="16" s="1"/>
  <c r="M67" i="16"/>
  <c r="N67" i="16" s="1"/>
  <c r="M44" i="16"/>
  <c r="N44" i="16" s="1"/>
  <c r="M43" i="16"/>
  <c r="N43" i="16" s="1"/>
  <c r="M42" i="16"/>
  <c r="N42" i="16" s="1"/>
  <c r="M78" i="16" l="1"/>
  <c r="N78" i="16" s="1"/>
  <c r="N118" i="16"/>
  <c r="O95" i="16" s="1"/>
  <c r="M80" i="16"/>
  <c r="N80" i="16" s="1"/>
  <c r="N76" i="16"/>
  <c r="M91" i="16"/>
  <c r="N91" i="16" s="1"/>
  <c r="M83" i="16"/>
  <c r="N83" i="16" s="1"/>
  <c r="M75" i="16"/>
  <c r="N75" i="16" s="1"/>
  <c r="M86" i="16"/>
  <c r="N86" i="16" s="1"/>
  <c r="N92" i="16"/>
  <c r="N88" i="16"/>
  <c r="N73" i="16"/>
  <c r="N79" i="16"/>
  <c r="N85" i="16"/>
  <c r="N89" i="16"/>
  <c r="N77" i="16"/>
  <c r="N81" i="16"/>
  <c r="N87" i="16"/>
  <c r="N70" i="16"/>
  <c r="O64" i="16" s="1"/>
  <c r="M120" i="16" l="1"/>
  <c r="N120" i="16" s="1"/>
  <c r="D22" i="25"/>
  <c r="M122" i="16"/>
  <c r="D24" i="25"/>
  <c r="N94" i="16"/>
  <c r="O71" i="16" s="1"/>
  <c r="M121" i="16" l="1"/>
  <c r="D23" i="25"/>
  <c r="C32" i="25"/>
  <c r="B32" i="25"/>
  <c r="A32" i="25"/>
  <c r="C22" i="25"/>
  <c r="B22" i="25"/>
  <c r="A22" i="25"/>
  <c r="M50" i="16"/>
  <c r="N50" i="16" s="1"/>
  <c r="M49" i="16"/>
  <c r="G22" i="25" l="1"/>
  <c r="O192" i="16"/>
  <c r="H29" i="16"/>
  <c r="H30" i="16"/>
  <c r="H31" i="16"/>
  <c r="H32" i="16"/>
  <c r="H33" i="16"/>
  <c r="H34" i="16"/>
  <c r="H35" i="16"/>
  <c r="H36" i="16"/>
  <c r="H37" i="16"/>
  <c r="H38" i="16"/>
  <c r="H39" i="16"/>
  <c r="H40" i="16"/>
  <c r="D32" i="25" l="1"/>
  <c r="G32" i="25" s="1"/>
  <c r="H145" i="16"/>
  <c r="H144" i="16"/>
  <c r="H147" i="16"/>
  <c r="H143" i="16"/>
  <c r="H146" i="16"/>
  <c r="H142" i="16"/>
  <c r="H152" i="16"/>
  <c r="H148" i="16"/>
  <c r="H153" i="16"/>
  <c r="H151" i="16"/>
  <c r="H149" i="16"/>
  <c r="H150" i="16"/>
  <c r="M32" i="16"/>
  <c r="N32" i="16" s="1"/>
  <c r="M39" i="16"/>
  <c r="N39" i="16" s="1"/>
  <c r="M35" i="16"/>
  <c r="N35" i="16" s="1"/>
  <c r="M31" i="16"/>
  <c r="N31" i="16" s="1"/>
  <c r="M40" i="16"/>
  <c r="N40" i="16" s="1"/>
  <c r="M36" i="16"/>
  <c r="N36" i="16" s="1"/>
  <c r="M38" i="16"/>
  <c r="N38" i="16" s="1"/>
  <c r="M34" i="16"/>
  <c r="N34" i="16" s="1"/>
  <c r="M30" i="16"/>
  <c r="N30" i="16" s="1"/>
  <c r="M37" i="16"/>
  <c r="N37" i="16" s="1"/>
  <c r="M33" i="16"/>
  <c r="N33" i="16" s="1"/>
  <c r="M29" i="16"/>
  <c r="N29" i="16" s="1"/>
  <c r="O185" i="16"/>
  <c r="D31" i="25" s="1"/>
  <c r="C31" i="25"/>
  <c r="B31" i="25"/>
  <c r="A31" i="25"/>
  <c r="M202" i="16"/>
  <c r="N202" i="16" s="1"/>
  <c r="M203" i="16"/>
  <c r="N203" i="16" s="1"/>
  <c r="M204" i="16"/>
  <c r="N204" i="16" s="1"/>
  <c r="M205" i="16"/>
  <c r="N205" i="16" s="1"/>
  <c r="B30" i="25"/>
  <c r="B19" i="29" s="1"/>
  <c r="M150" i="16" l="1"/>
  <c r="N150" i="16" s="1"/>
  <c r="M149" i="16"/>
  <c r="N149" i="16" s="1"/>
  <c r="M152" i="16"/>
  <c r="N152" i="16" s="1"/>
  <c r="M142" i="16"/>
  <c r="N142" i="16" s="1"/>
  <c r="M144" i="16"/>
  <c r="N144" i="16" s="1"/>
  <c r="M146" i="16"/>
  <c r="N146" i="16" s="1"/>
  <c r="M143" i="16"/>
  <c r="N143" i="16" s="1"/>
  <c r="M151" i="16"/>
  <c r="N151" i="16" s="1"/>
  <c r="M153" i="16"/>
  <c r="N153" i="16" s="1"/>
  <c r="M148" i="16"/>
  <c r="N148" i="16" s="1"/>
  <c r="M145" i="16"/>
  <c r="N145" i="16" s="1"/>
  <c r="M147" i="16"/>
  <c r="N147" i="16" s="1"/>
  <c r="G31" i="25"/>
  <c r="G19" i="29" l="1"/>
  <c r="D41" i="36" l="1"/>
  <c r="B41" i="36"/>
  <c r="C34" i="25" l="1"/>
  <c r="B34" i="25"/>
  <c r="A34" i="25"/>
  <c r="N207" i="16" l="1"/>
  <c r="O200" i="16" s="1"/>
  <c r="D34" i="25" l="1"/>
  <c r="G34" i="25" s="1"/>
  <c r="B19" i="8"/>
  <c r="B21" i="29"/>
  <c r="C39" i="25"/>
  <c r="B39" i="25"/>
  <c r="A39" i="25"/>
  <c r="C38" i="25"/>
  <c r="B38" i="25"/>
  <c r="A38" i="25"/>
  <c r="C37" i="25"/>
  <c r="B37" i="25"/>
  <c r="A37" i="25"/>
  <c r="B36" i="25"/>
  <c r="B33" i="25" l="1"/>
  <c r="H26" i="16"/>
  <c r="N49" i="16"/>
  <c r="H139" i="16" l="1"/>
  <c r="M26" i="16"/>
  <c r="N26" i="16" s="1"/>
  <c r="M139" i="16" l="1"/>
  <c r="N139" i="16" s="1"/>
  <c r="H25" i="16" l="1"/>
  <c r="H138" i="16" l="1"/>
  <c r="M25" i="16"/>
  <c r="H27" i="16"/>
  <c r="H23" i="16"/>
  <c r="H140" i="16" l="1"/>
  <c r="H136" i="16"/>
  <c r="M138" i="16"/>
  <c r="N138" i="16" s="1"/>
  <c r="M27" i="16"/>
  <c r="N27" i="16" s="1"/>
  <c r="N25" i="16"/>
  <c r="M23" i="16"/>
  <c r="M136" i="16" l="1"/>
  <c r="N136" i="16" s="1"/>
  <c r="M140" i="16"/>
  <c r="N140" i="16" s="1"/>
  <c r="N23" i="16"/>
  <c r="H22" i="16"/>
  <c r="H24" i="16"/>
  <c r="H28" i="16"/>
  <c r="H21" i="16"/>
  <c r="H141" i="16" l="1"/>
  <c r="H135" i="16"/>
  <c r="H137" i="16"/>
  <c r="H134" i="16"/>
  <c r="M28" i="16"/>
  <c r="N28" i="16" s="1"/>
  <c r="M24" i="16"/>
  <c r="M22" i="16"/>
  <c r="M21" i="16"/>
  <c r="M137" i="16" l="1"/>
  <c r="N137" i="16" s="1"/>
  <c r="N321" i="16"/>
  <c r="M135" i="16"/>
  <c r="N135" i="16" s="1"/>
  <c r="M134" i="16"/>
  <c r="N134" i="16" s="1"/>
  <c r="M141" i="16"/>
  <c r="N141" i="16" s="1"/>
  <c r="N22" i="16"/>
  <c r="N24" i="16"/>
  <c r="N21" i="16"/>
  <c r="B40" i="25"/>
  <c r="P93" i="16" l="1"/>
  <c r="O221" i="16"/>
  <c r="N46" i="16"/>
  <c r="O294" i="16"/>
  <c r="D41" i="25" s="1"/>
  <c r="D37" i="25" l="1"/>
  <c r="G37" i="25" s="1"/>
  <c r="N268" i="16"/>
  <c r="O245" i="16" s="1"/>
  <c r="N292" i="16"/>
  <c r="O269" i="16" s="1"/>
  <c r="J9" i="8"/>
  <c r="J11" i="8"/>
  <c r="AE9" i="8"/>
  <c r="AD11" i="8"/>
  <c r="D38" i="25" l="1"/>
  <c r="G38" i="25" s="1"/>
  <c r="D39" i="25"/>
  <c r="G39" i="25" s="1"/>
  <c r="G21" i="29" l="1"/>
  <c r="B22" i="29"/>
  <c r="B20" i="8" s="1"/>
  <c r="C41" i="25"/>
  <c r="B41" i="25"/>
  <c r="A41" i="25"/>
  <c r="C35" i="25"/>
  <c r="B35" i="25"/>
  <c r="A35" i="25"/>
  <c r="C29" i="25"/>
  <c r="B29" i="25"/>
  <c r="A29" i="25"/>
  <c r="C28" i="25"/>
  <c r="B28" i="25"/>
  <c r="A28" i="25"/>
  <c r="B27" i="25"/>
  <c r="C26" i="25"/>
  <c r="B26" i="25"/>
  <c r="A26" i="25"/>
  <c r="C25" i="25"/>
  <c r="B25" i="25"/>
  <c r="A25" i="25"/>
  <c r="C24" i="25"/>
  <c r="B24" i="25"/>
  <c r="A24" i="25"/>
  <c r="C23" i="25"/>
  <c r="B23" i="25"/>
  <c r="A23" i="25"/>
  <c r="B21" i="25"/>
  <c r="A21" i="25"/>
  <c r="C18" i="25"/>
  <c r="B18" i="25"/>
  <c r="A18" i="25"/>
  <c r="C17" i="25"/>
  <c r="B17" i="25"/>
  <c r="A17" i="25"/>
  <c r="B14" i="25"/>
  <c r="G41" i="25" l="1"/>
  <c r="G22" i="29" s="1"/>
  <c r="B20" i="29" l="1"/>
  <c r="B18" i="8" s="1"/>
  <c r="B18" i="29"/>
  <c r="B17" i="8" s="1"/>
  <c r="B17" i="29"/>
  <c r="B16" i="8" s="1"/>
  <c r="B16" i="29"/>
  <c r="B15" i="8" s="1"/>
  <c r="B15" i="29"/>
  <c r="B14" i="8" s="1"/>
  <c r="N52" i="16" l="1"/>
  <c r="O47" i="16" l="1"/>
  <c r="D18" i="25" s="1"/>
  <c r="G18" i="25" l="1"/>
  <c r="M123" i="16"/>
  <c r="N123" i="16" s="1"/>
  <c r="N155" i="16"/>
  <c r="E13" i="28" l="1"/>
  <c r="F17" i="33"/>
  <c r="F16" i="33"/>
  <c r="F15" i="33"/>
  <c r="F14" i="33"/>
  <c r="F13" i="33"/>
  <c r="C36" i="32" l="1"/>
  <c r="C16" i="25" l="1"/>
  <c r="B16" i="25"/>
  <c r="A16" i="25"/>
  <c r="O208" i="16" l="1"/>
  <c r="G42" i="27"/>
  <c r="C14" i="30"/>
  <c r="D35" i="25" l="1"/>
  <c r="G24" i="25"/>
  <c r="G35" i="25" l="1"/>
  <c r="N122" i="16"/>
  <c r="G20" i="29" l="1"/>
  <c r="O19" i="16" l="1"/>
  <c r="D17" i="25" s="1"/>
  <c r="G17" i="25" l="1"/>
  <c r="G23" i="25" l="1"/>
  <c r="F10" i="25"/>
  <c r="E11" i="28"/>
  <c r="D10" i="29"/>
  <c r="D8" i="32"/>
  <c r="G10" i="33"/>
  <c r="G8" i="33"/>
  <c r="A12" i="33"/>
  <c r="A9" i="33"/>
  <c r="D10" i="31"/>
  <c r="D9" i="31"/>
  <c r="D10" i="30"/>
  <c r="H10" i="29"/>
  <c r="D12" i="29"/>
  <c r="D11" i="29"/>
  <c r="D9" i="29"/>
  <c r="I9" i="28"/>
  <c r="E9" i="28"/>
  <c r="D13" i="27"/>
  <c r="D11" i="27"/>
  <c r="H11" i="29" l="1"/>
  <c r="N121" i="16"/>
  <c r="N125" i="16" s="1"/>
  <c r="M128" i="16" s="1"/>
  <c r="O132" i="16"/>
  <c r="D28" i="25" s="1"/>
  <c r="G28" i="25" l="1"/>
  <c r="F9" i="25"/>
  <c r="A9" i="25"/>
  <c r="F8" i="25"/>
  <c r="G16" i="14"/>
  <c r="G17" i="14"/>
  <c r="G19" i="14"/>
  <c r="G20" i="14"/>
  <c r="G21" i="14"/>
  <c r="G22" i="14"/>
  <c r="G23" i="14"/>
  <c r="G24" i="14"/>
  <c r="G26" i="14"/>
  <c r="G27" i="14"/>
  <c r="G28" i="14"/>
  <c r="G30" i="14"/>
  <c r="G31" i="14"/>
  <c r="G32" i="14"/>
  <c r="G34" i="14"/>
  <c r="G35" i="14"/>
  <c r="G36" i="14"/>
  <c r="G37" i="14"/>
  <c r="G38" i="14"/>
  <c r="G39" i="14"/>
  <c r="G40" i="14"/>
  <c r="G41" i="14"/>
  <c r="G43" i="14"/>
  <c r="G44" i="14"/>
  <c r="G46" i="14"/>
  <c r="G45" i="14" s="1"/>
  <c r="G15" i="14"/>
  <c r="G14" i="14" s="1"/>
  <c r="G25" i="14" l="1"/>
  <c r="G42" i="14"/>
  <c r="G18" i="14"/>
  <c r="G33" i="14"/>
  <c r="G29" i="14"/>
  <c r="G48" i="14" l="1"/>
  <c r="N18" i="16"/>
  <c r="O15" i="16" s="1"/>
  <c r="D16" i="25" s="1"/>
  <c r="G16" i="25" l="1"/>
  <c r="G49" i="14" l="1"/>
  <c r="F8" i="14" l="1"/>
  <c r="F9" i="14"/>
  <c r="A9" i="14"/>
  <c r="C10" i="16"/>
  <c r="C9" i="16"/>
  <c r="N8" i="16"/>
  <c r="C8" i="16"/>
  <c r="AD10" i="8"/>
  <c r="D8" i="8"/>
  <c r="G50" i="14" l="1"/>
  <c r="G61" i="14" s="1"/>
  <c r="G16" i="29" l="1"/>
  <c r="O119" i="16" l="1"/>
  <c r="D25" i="25" l="1"/>
  <c r="G25" i="25" s="1"/>
  <c r="N128" i="16"/>
  <c r="N130" i="16" l="1"/>
  <c r="O126" i="16" l="1"/>
  <c r="N183" i="16"/>
  <c r="O156" i="16" s="1"/>
  <c r="D29" i="25" l="1"/>
  <c r="G29" i="25" s="1"/>
  <c r="G18" i="29" s="1"/>
  <c r="D26" i="25"/>
  <c r="G26" i="25" s="1"/>
  <c r="G17" i="29" l="1"/>
  <c r="G24" i="29" s="1"/>
  <c r="D15" i="8" s="1"/>
  <c r="G47" i="25"/>
  <c r="G49" i="25" s="1"/>
  <c r="G50" i="25" s="1"/>
  <c r="G9" i="33" l="1"/>
  <c r="G10" i="8"/>
  <c r="D17" i="8"/>
  <c r="G25" i="29"/>
  <c r="G26" i="29" s="1"/>
  <c r="K35" i="29" s="1"/>
  <c r="D20" i="8"/>
  <c r="D19" i="8"/>
  <c r="D18" i="8"/>
  <c r="D16" i="8"/>
  <c r="H30" i="36" l="1"/>
  <c r="D22" i="8"/>
  <c r="B35" i="36" l="1"/>
  <c r="F35" i="36" l="1"/>
  <c r="C35" i="36"/>
</calcChain>
</file>

<file path=xl/sharedStrings.xml><?xml version="1.0" encoding="utf-8"?>
<sst xmlns="http://schemas.openxmlformats.org/spreadsheetml/2006/main" count="608" uniqueCount="382">
  <si>
    <t>MUNICIPIO DE COLÓN, QRO.</t>
  </si>
  <si>
    <t>Municipio:</t>
  </si>
  <si>
    <t>Localidad:</t>
  </si>
  <si>
    <t>NOMBRE DE LA OBRA :</t>
  </si>
  <si>
    <t>TOTAL</t>
  </si>
  <si>
    <t>%</t>
  </si>
  <si>
    <t>CANTIDAD</t>
  </si>
  <si>
    <t>LUGAR DE LA OBRA :</t>
  </si>
  <si>
    <t>UNIDAD</t>
  </si>
  <si>
    <t>IMPORTE</t>
  </si>
  <si>
    <t>NÚMEROS GENERADORES</t>
  </si>
  <si>
    <t>Obra:</t>
  </si>
  <si>
    <t>No.</t>
  </si>
  <si>
    <t>Clave</t>
  </si>
  <si>
    <t>Concepto</t>
  </si>
  <si>
    <t>Largo</t>
  </si>
  <si>
    <t>Ancho</t>
  </si>
  <si>
    <t>Alto</t>
  </si>
  <si>
    <t>Área</t>
  </si>
  <si>
    <t>Volumen</t>
  </si>
  <si>
    <t>Unidad</t>
  </si>
  <si>
    <t>Eje</t>
  </si>
  <si>
    <t>Tramo</t>
  </si>
  <si>
    <t>Acero</t>
  </si>
  <si>
    <t>Total</t>
  </si>
  <si>
    <t>Piezas</t>
  </si>
  <si>
    <t>MUNICIPIO:</t>
  </si>
  <si>
    <t>LOCALIDAD:</t>
  </si>
  <si>
    <t xml:space="preserve">   FECHA :</t>
  </si>
  <si>
    <t xml:space="preserve">   FECHA DE INICIO :</t>
  </si>
  <si>
    <t>MODALIDAD :</t>
  </si>
  <si>
    <t>ACTIVIDAD</t>
  </si>
  <si>
    <t>PORCENTAJE FINAL</t>
  </si>
  <si>
    <t>CRONOGRAMA DE EJECUCIÓN DE OBRA</t>
  </si>
  <si>
    <t>INVERSIÓN :</t>
  </si>
  <si>
    <t xml:space="preserve">   FECHA DE TERMINACIÓN :</t>
  </si>
  <si>
    <t>DIRECCIÓN DE OBRAS PÚBLICAS</t>
  </si>
  <si>
    <t>NOMBRE DE LA OBRA:</t>
  </si>
  <si>
    <t>FUENTE DE INVERSION:</t>
  </si>
  <si>
    <t>VERTIENTE DE ACCION:</t>
  </si>
  <si>
    <t>LINEAMIENTO:</t>
  </si>
  <si>
    <t>PROYECTO ESTRATEGICO:</t>
  </si>
  <si>
    <t>PROGRAMA:</t>
  </si>
  <si>
    <t>SUPROGRAMA:</t>
  </si>
  <si>
    <t>ACCION:</t>
  </si>
  <si>
    <t>SUBACCION:</t>
  </si>
  <si>
    <t>TIPO DE OBRA:</t>
  </si>
  <si>
    <t>NUEVA</t>
  </si>
  <si>
    <t>REHABILTACION</t>
  </si>
  <si>
    <t>AMPLIACION</t>
  </si>
  <si>
    <t>MODALIDAD DE EJECUCION:</t>
  </si>
  <si>
    <t xml:space="preserve">CONTRATO </t>
  </si>
  <si>
    <t>ADMON</t>
  </si>
  <si>
    <t>MIXTA</t>
  </si>
  <si>
    <t>FECHA DE TERMINO:</t>
  </si>
  <si>
    <t>FECHA DE INICIO:</t>
  </si>
  <si>
    <t>IMPORTE TOTAL:</t>
  </si>
  <si>
    <t>METAS:</t>
  </si>
  <si>
    <t>BENEFICIARIOS:</t>
  </si>
  <si>
    <t>FECHA DE ELABORACION :</t>
  </si>
  <si>
    <t>LUGAR Y FECHA:</t>
  </si>
  <si>
    <t>No. DE OBRA:</t>
  </si>
  <si>
    <t>COLÓN</t>
  </si>
  <si>
    <t>OPUS 2000</t>
  </si>
  <si>
    <t>PRECIO UNITARIO</t>
  </si>
  <si>
    <t>CLAVE</t>
  </si>
  <si>
    <t>C O N C E P TO</t>
  </si>
  <si>
    <t>P.U</t>
  </si>
  <si>
    <t>P.U. CON LETRA</t>
  </si>
  <si>
    <t>1er MES</t>
  </si>
  <si>
    <t>3er MES</t>
  </si>
  <si>
    <t>2do. MES</t>
  </si>
  <si>
    <t>4to. MES</t>
  </si>
  <si>
    <t>5to. MES</t>
  </si>
  <si>
    <t>6to. MES</t>
  </si>
  <si>
    <t>7mo. MES</t>
  </si>
  <si>
    <t>8vo. MES</t>
  </si>
  <si>
    <t>Fecha:</t>
  </si>
  <si>
    <t>CATÁLOGO DE CONCEPTOS</t>
  </si>
  <si>
    <t>Fecha</t>
  </si>
  <si>
    <t xml:space="preserve">SECRETARÍA DE OBRAS PÚBLICAS </t>
  </si>
  <si>
    <t>SECRETARÍA DE  OBRAS PÚBLICAS</t>
  </si>
  <si>
    <t>SECRETARÍA DE OBRAS PÚBLICAS</t>
  </si>
  <si>
    <t>DEPARTAMENTO DE PROYECTOS</t>
  </si>
  <si>
    <t>DOMICILIO COMPLETO:</t>
  </si>
  <si>
    <t>TIEMPO DE EJECUCION DE OBRA:</t>
  </si>
  <si>
    <t>REPORTE FOTOGRÁFICO</t>
  </si>
  <si>
    <t xml:space="preserve">NUEVA </t>
  </si>
  <si>
    <t>CONTRATO</t>
  </si>
  <si>
    <t>PENDIENTE DE CONFIRMAR FECHA DE ARRANQUE</t>
  </si>
  <si>
    <t>PENDIENTE DE CONFIRMAR FECHA DE TERMINACION</t>
  </si>
  <si>
    <t>PENDIENTE DE DEFINIR No DE BENEFICIARIOS</t>
  </si>
  <si>
    <t>HABITANTES</t>
  </si>
  <si>
    <t>m</t>
  </si>
  <si>
    <t>m2</t>
  </si>
  <si>
    <t>pza</t>
  </si>
  <si>
    <t>PRELIMINARES</t>
  </si>
  <si>
    <t>EXCAVACIONES, CARGAS Y ACARREOS</t>
  </si>
  <si>
    <t>RELLENOS</t>
  </si>
  <si>
    <t>TUBERÍA</t>
  </si>
  <si>
    <t>01</t>
  </si>
  <si>
    <t xml:space="preserve">   TRAZO Y NIVELACIÓN DE TERRENO CON APARATO EN OBRA DE DRENAJE Y AGUA POTABLE, ESTABLECIENDO EJES, NIVELES Y REFERENCIAS NECESARIAS. INCLUYE: ESTACAS, MOJONERAS, BANCO DE NIVEL, MANO DE OBRA Y TODO LO NECESARIO PARA SU COMPLETA EJECUCIÓN.</t>
  </si>
  <si>
    <t xml:space="preserve">   RETIRO A MÁQUINA DE EMPEDRADO EMPACADO EN TEPETATE, CON RECUPERACIÓN TOTAL DE PIEDRA. INCLUYE: SELECCIÓN Y LIMPIEZA DE MATERIAL RECUPERADO, APILE, CARGA Y ACARREO EN CARRETILLA DE LA PIEDRA  PRODUCTO DE LA RECUPERACIÓN AL LUGAR DONDE INDIQUE EL SUPERVISOR,  HERRAMIENTA, MANO DE OBRA Y TODO LO NECESARIO PARA SU COMPLETA EJECUCIÓN.</t>
  </si>
  <si>
    <t>02</t>
  </si>
  <si>
    <t xml:space="preserve">   EXCAVACIÓN A MÁQUINA EN ZANJAS EN MATERIAL TIPO "B" PROFUNDIDAD DE 0. 00 A 2. 00 M, VOLUMEN MEDIDO COMPACTO. INCLUYE: SOBRE ANCHO EN TALUDES POR EXCAVACIÓN, AFINE DE FONDO Y TALUD, MANO DE OBRA, MAQUINARIA, HERRAMIENTA Y TODO LO NECESARIO PARA SU CORRECTA EJECUCIÓN.</t>
  </si>
  <si>
    <t>m3</t>
  </si>
  <si>
    <t xml:space="preserve">   EXCAVACIÓN A MÁQUINA EN ZANJAS EN MATERIAL TIPO "C", PROFUNDIDAD DE 0. 00 A 2. 00 M, VOLUMEN MEDIDO COMPACTO. INCLUYE: AFINE DE FONDO Y TALUDES, MAQUINARIA, MANO DE OBRA, HERRAMIENTA Y TODO LO NECESARIO PARA SU COMPLETA EJECUCIÓN.</t>
  </si>
  <si>
    <t xml:space="preserve">   EXCAVACIÓN A MANO EN ZANJAS EN MATERIAL TIPO "B", PROFUNDIDAD DE 0. 00 A 2. 00 M, VOLUMEN MEDIDO COMPACTO. INCLUYE: AFINE DE FONDO Y TALUD, TRASPALEO HASTA 4.00 M HORIZONTAL, HERRAMIENTA, MANO DE OBRA Y TODO LO NECESARIO PARA SU CORRECTA EJECUCIÓN.</t>
  </si>
  <si>
    <t xml:space="preserve">   EXCAVACIÓN A MANO EN ZANJAS EN MATERIAL TIPO "C" PROFUNDIDAD DE 0. 00 A 2. 00 M, VOLUMEN MEDIDO COMPACTO. INCLUYE: AFINE DE FONDO Y TALUD, TRASPALEO A 4. 00 M HORIZONTAL, MANO DE OBRA, HERRAMIENTA Y TODO LO NECESARIO PARA SU COMPLETA EJECUCIÓN.</t>
  </si>
  <si>
    <t xml:space="preserve">   CARGA A MÁQUINA DE MATERIAL PRODUCTO DE LA EXCAVACIÓN Y ACARREO AL 1ER KM EN CAMIÓN DE VOLTEO TAPADO CON LONA, VOLUMEN MEDIDO COMPACTO. INCLUYE: PAGO DE DERECHO DE TIRO, MAQUINARIA, EQUIPO, MANO DE OBRA Y TODO LO NECESARIO PARA SU COMPLETA Y CORRECTA EJECUCIÓN.</t>
  </si>
  <si>
    <t xml:space="preserve">   ACARREO DE MATERIAL PRODUCTO DE EXCAVACIÓN KILÓMETROS SUBSECUENTES (VOLUMEN MEDIDO COMPACTO). INCLUYE MAQUINARIA, EQUIPO Y MANO DE OBRA NECESARIAS PARA SU COMPLETA EJECUCIÓN.</t>
  </si>
  <si>
    <t>m3-km</t>
  </si>
  <si>
    <t>03</t>
  </si>
  <si>
    <t xml:space="preserve">   CAMA DE ARENA DE MINA EN ZANJAS PARA APOYO DE TUBERÍA, MEDIDO COMPACTO. INCLUYE: SUMINISTRO, ACARREO, VACIADO, AFINE Y NIVELADO DE LA CAPA, MANO DE OBRA, EQUIPO, HERRAMIENTA Y TODO LO NECESARIO PARA SU COMPLETA Y CORRECTA EJECUCIÓN.</t>
  </si>
  <si>
    <t xml:space="preserve">   ACOSTILLADO CON MATERIAL INERTE DE BANCO, COMPACTADO CON EQUIPO MENOR EN CAPAS DE 20 CM DE ESPESOR AL 90% PROCTOR, HUMEDAD ÓPTIMA. MEDIDO COMPACTO. INCLUYE: SUMINISTRO, ACARREO, COLOCACIÓN Y DESPERDICIOS DE LOS MATERIALES, MANO DE OBRA, EQUIPO, HERRAMIENTA Y TODO LO NECESARIO PARA SU COMPLETA Y CORRECTA EJECUCIÓN.</t>
  </si>
  <si>
    <t xml:space="preserve">   RELLENO CON MATERIAL INERTE DE BANCO, EN ZANJAS, COMPACTADO CON PLACA VIBRATORIA O BAILARINA EN CAPAS DE 20 CM DE ESPESOR AL 95% DE SU P. V. S. M. DE LA COMPACTACIÓN PROCTOR MODIFICADA. INCLUYE: SUMINISTRO, ACARREO, COLOCACIÓN Y DESPERDICIOS DE LOS MATERIALES, MANO DE OBRA, EQUIPO, HERRAMIENTA Y TODO LO NECESARIO PARA SU COMPLETA Y CORRECTA EJECUCIÓN.</t>
  </si>
  <si>
    <t>04</t>
  </si>
  <si>
    <t>05</t>
  </si>
  <si>
    <t>06</t>
  </si>
  <si>
    <t xml:space="preserve">   REPOSICIÓN DE EMPEDRADO DE PIEDRA BOLA DE 15 CM DE ESPESOR CON 100% DE PIEDRA RECUPERADA, ASENTADA Y JUNTEADA CON MATERIAL INERTE. INCLUYE: SUMINISTRO Y ACARREO DE LOS MATERIALES, SELECCIÓN DE LA PIEDRA, COMPACTACIÓN CON RODILLO MÍNIMO DE 1.00 TON, MANO DE OBRA, HERRAMIENTA Y TODO LO NECESARIO PARA SU CORRECTA EJECUCIÓN.</t>
  </si>
  <si>
    <t>07</t>
  </si>
  <si>
    <t xml:space="preserve">   LIMPIEZA GENERAL DURANTE Y AL FINAL DE LA OBRA. INCLUYE: RETIRO DE MATERIAL PRODUCTOS DE LOS TRABAJOS FUERA DE LA OBRA EN CAMIÓN DE VOLTEO AL SITIO O BANCO DE TIRO AUTORIZADO POR LA AUTORIDAD COMPETENTE, EQUIPO, HERRAMIENTA, MANO DE OBRA Y TODO LO NECESARIO PARA SU COMPLETA EJECUCIÓN.</t>
  </si>
  <si>
    <t>SUMA</t>
  </si>
  <si>
    <t>LIMPIEZA</t>
  </si>
  <si>
    <t>LIMPIEZA GENERAL DURANTE Y AL FINAL DE LA OBRA. INCLUYE: RETIRO DE MATERIAL PRODUCTOS DE LOS TRABAJOS FUERA DE LA OBRA EN CAMIÓN DE VOLTEO AL SITIO O BANCO DE TIRO AUTORIZADO POR LA AUTORIDAD COMPETENTE, EQUIPO, HERRAMIENTA, MANO DE OBRA Y TODO LO NECESARIO PARA SU COMPLETA EJECUCIÓN.</t>
  </si>
  <si>
    <t>CARTELERA DE IDENTIFICACIÓN DE OBRA, ÁREA VISUAL DE 1.22 X 2.44 M DOBLE CARA; FABRICADA CON BASTIDOR DE PTR DE 3" X 3" CAL. 11, FORMADO POR DOS POSTES DE 4.24 M MÁS 0.70 M EMPOTRADOS EN DADOS DE 0.30 X 0.30 X 0.70 M DE CONCRETO F'C= 150 KG/CM2, TRES TRAVESAÑOS DE 1.22 M Y LÁMINA NEGRA CAL. 24 Y ROTULADO EN VINIL EN IMPRESIÓN DIGITAL EN AMBAS CARAS. INCLUYE: MATERIALES, UNA APLICACIÓN DE PINTURA ANTICORROSIVA, DOS APLICACIONES DE PINTURA ESMALTE EN COLOR BLANCO, ACARREOS, EXCAVACIÓN EN CUALQUIER TIPO DE MATERIAL, EQUIPO, HERRAMIENTA, LIMPIEZA, RETIRO DEL MATERIAL SOBRANTE FUERA DE LA OBRA, MANO DE OBRA Y TODO LO NECESARIO PARA SU COMPLETA EJECUCIÓN.</t>
  </si>
  <si>
    <t>REPARACIONES Y REPOSICIÓN DE PAVIMENTO</t>
  </si>
  <si>
    <t xml:space="preserve">   REGISTRO SANITARIO DE TRANSICIÓN DE 40X60 CM (MEDIDAS INTERIORES) HASTA 1.00 M DE PROFUNDIDAD, CONSTRUIDO A BASE DE LOSA DE PISO DE  CONCRETO F'C=200 KG/CM2 DE 10 CM DE ESPESOR ARMADA CON VARILLA DEL No. 3 A CADA 20 CM EN AMBO SENTIDOS EN UN SOLO LECHO, MURO DE TABIQUE ROJO RECOCIDODE 14 CM DE ESPESOR,  ASENTADO Y JUNTEADO CON MORTERO CEMENTO-ARENA 1:3, APLANADO CON MORTERO CEMENTO-ARENA 1:3 DE 1.5 CM DE ESPESOR ACABADO PULIDO, MESETA PARA MEDIA CAÑA DE TABIQUE ASENTADO Y JUNTEADO CON MORTERO CEMENTO-ARENA 1;3 Y APLANADO CEMENTO-ARENA 1:3 DE 1.5 CM DE ESPESOR ACABADO PULIDO EN PARTE SUPERIOR  Y LOSA TAPA DE 68X88 CM DE CONCRETO F'C=200 KG/CM2 DE 10 CM DE ESPESOR ARMADA CON VARILLA DEL No. 3 A CADA 20 CM EN AMBOS SENTIDOS EN SÓLO LECHO. INCLUYE: SUMINISTRO, ACARREO, COLOCACIÓN Y DESPERDICIOS DE LOS MATERIALES, MARCO Y CONTRAMARCO METÁLICO, MANO DE OBRA, HERRAMIENTA Y TODO LO NECESARIO PARA SU COMPLETA EJECUCIÓN. NO INCLUYE EXCAVACIONES NI RELLENOS.</t>
  </si>
  <si>
    <t>REGISTROS Y POZOS DE VISITA</t>
  </si>
  <si>
    <t xml:space="preserve">   POZO DE VISITA COMÚN DE 1.26 M A 1.50 M DE PROFUNDIDAD Y DE 0.60 A 1.20 M DE DIÁMETRO INTERIOR.  INCLUYE: PLANTILLA DE CONCRETO F'C= 100 KG/CM2 DE 5 CM DE ESPESOR, LOSA DE CONCRETO F'C= 200 KG/CM2 DE 15 CM DE ESPESOR ARMADO CON MALLA ELECTROSOLDADA 6X6-6/6, MURO DE 28 CM DE ESPESOR DE TABICÓN 10X14X28 (NOMINALES) JUNTEADO CON MORTERO CEMENTO-ARENA 1:3, FORJADO DE MEDIA CAÑA AL DIÁMETRO DE LA TUBERÍA, APLANADO INTERIOR PULIDO DE 1.5 CM DE ESPESOR CON MORTERO CEMENTO-CAL-ARENA EN PROPORCIÓN 1:2:8, ESCALÓN DE  POLIPROPILENO @40 CM, MATERIALES, DOS ANILLOS DE HULE, ACARREOS, MANO DE OBRA, HERRAMIENTA, EQUIPO Y TODO LO NECESARIO PARA SU COMPLETA EJECUCIÓN. NO INCLUYE EXCAVACIONES NI RELLENOS.</t>
  </si>
  <si>
    <t xml:space="preserve">   POZO DE VISITA  CON CAÍDA ADOSADA DE 2.51 A 2.75 M DE PROFUNDIDAD Y DE 0.60 A 1.20 M DE DIÁMETRO INTERIOR, CON CAÍDA HASTA 2.00 M DE ALTURA.  INCLUYE: PLANTILLA DE CONCRETO F'C= 100 KG/CM2 DE 5 CM DE ESPESOR, LOSA DE CONCRETO F'C= 200 KG/CM2 DE 15 CM DE ESPESOR ARMADO CON MALLA ELECTROSOLDADA 6X6-6/6, MURO DE 28 CM DE ESPESOR DE TABICÓN 10X14X28 (NOMINALES) JUNTEADO CON MORTERO CEMENTO-ARENA 1:3, FORJADO DE MEDIA CAÑA AL DIÁMETRO DE LA TUBERÍA, CODO 12"X 90° DE PVC, TUBO DE PVC SERIE 16.5 DE 12" DE DIÁMETRO Y 1.50 M DE LONGITUD, TAPA DE CONCRETO F'C= 100  kg/cm2  DE 7 CM DE ESPESOR, ACABADO APLANADO INTERIOR PULIDO DE 1.5 CM DE ESPESOR CON MORTERO CEMENTO-CAL-ARENA EN PROPORCIÓN 1:2:8, ESCALÓN DE  POLIPROPILENO @40 CM, DOS ANILLOS DE HULE, MATERIALES, ACARREOS, MANO DE OBRA, HERRAMIENTA, EQUIPO Y TODO LO NECESARIO PARA SU COMPLETA EJECUCIÓN. NO INCLUYE EXCAVACIONES NI RELLENOS.</t>
  </si>
  <si>
    <t xml:space="preserve">   POZO DE VISITA  CON CAÍDA ADOSADA DE 2.26 A 2.50 M DE PROFUNDIDAD Y DE 0.60 A 1.20 M DE DIÁMETRO INTERIOR, CON CAÍDA ADOSADA HASTA 1.56 M DE ALTURA.  INCLUYE: PLANTILLA DE CONCRETO F'C= 100 KG/CM2 DE 5 CM DE ESPESOR, LOSA DE CONCRETO F'C= 200 KG/CM2 DE 15 CM DE ESPESOR ARMADO CON MALLA ELECTROSOLDADA 6X6-6/6, MURO DE 28 CM DE ESPESOR DE TABICÓN 10X14X28 (NOMINALES) JUNTEADO CON MORTERO CEMENTO-ARENA 1:3, FORJADO DE MEDIA CAÑA AL DIÁMETRO DE LA TUBERÍA, CODO 12"X 90° DE PVC, TUBO DE PVC SERIE 16.5 DE 12" DE DIÁMETRO Y 1.56 M DE LONGITUD, TAPA DE CONCRETO F'C= 100  kg/cm2  DE 7 CM DE ESPESOR, ACABADO APLANADO INTERIOR PULIDO DE 1.5 CM DE ESPESOR CON MORTERO CEMENTO-CAL-ARENA EN PROPORCIÓN 1:2:8, ESCALÓN DE  POLIPROPILENO @40 CM, DOS ANILLOS DE HULE, MATERIALES, ACARREOS, MANO DE OBRA, HERRAMIENTA, EQUIPO Y TODO LO NECESARIO PARA SU COMPLETA EJECUCIÓN. NO INCLUYE EXCAVACIONES NI RELLENOS.</t>
  </si>
  <si>
    <t xml:space="preserve">   POZO DE VISITA  CON CAÍDA ADOSADA DE 1.76 A 2.00 M DE PROFUNDIDAD Y DE 0.60 A 1.20 M DE DIÁMETRO INTERIOR, CON CAÍDA HASTA 1.00 M DE ALTURA.  INCLUYE: PLANTILLA DE CONCRETO F'C= 100 KG/CM2 DE 5 CM DE ESPESOR, LOSA DE CONCRETO F'C= 200 KG/CM2 DE 15 CM DE ESPESOR ARMADO CON MALLA ELECTROSOLDADA 6X6-6/6, MURO DE 28 CM DE ESPESOR DE TABICÓN 10X14X28 (NOMINALES) JUNTEADO CON MORTERO CEMENTO-ARENA 1:3, FORJADO DE MEDIA CAÑA AL DIÁMETRO DE LA TUBERÍA, CODO 12"X 90° DE PVC, TUBO DE PVC SERIE 16.5 DE 12" DE DIÁMETRO Y 1.00 M DE LONGITUD, TAPA DE CONCRETO F'C= 100  kg/cm2  DE 7 CM DE ESPESOR, ACABADO APLANADO INTERIOR PULIDO DE 1.5 CM DE ESPESOR CON MORTERO CEMENTO-CAL-ARENA EN PROPORCIÓN 1:2:8, ESCALÓN DE  POLIPROPILENO @40 CM, DOS ANILLOS DE HULE, MATERIALES, ACARREOS, MANO DE OBRA, HERRAMIENTA, EQUIPO Y TODO LO NECESARIO PARA SU COMPLETA EJECUCIÓN. NO INCLUYE EXCAVACIONES NI RELLENOS.</t>
  </si>
  <si>
    <t xml:space="preserve">   BROCAL Y TAPA DE CONCRETO POLIMÉRICO PARA POZO DE VISITA DE 60 CM DE DIÁMETRO. INCLUYE: SUMINISTRO, COLOCACIÓN DE ACUERDO A PROYECTO, ACARREO, MATERIALES, MANO DE OBRA Y HERRAMIENTA NECESARIA PARA SU COMPLETA  COLOCACIÓN.</t>
  </si>
  <si>
    <t xml:space="preserve">   CARTELERA DE IDENTIFICACIÓN DE OBRA, ÁREA VISUAL DE 1.22 X 2.44 M DOBLE CARA; FABRICADA CON BASTIDOR DE PTR DE 3" X 3" CAL. 11, FORMADO POR DOS POSTES DE 4.24 M MÁS 0.70 M EMPOTRADOS EN DADOS DE 0.30 X 0.30 X 0.70 M DE CONCRETO F'C= 150 KG/CM2, TRES TRAVESAÑOS DE 1.22 M Y LÁMINA NEGRA CAL. 24 Y ROTULADO EN VINIL EN IMPRESIÓN DIGITAL EN AMBAS CARAS. INCLUYE: MATERIALES, UNA APLICACIÓN DE PINTURA ANTICORROSIVA, DOS APLICACIONES DE PINTURA ESMALTE EN COLOR BLANCO, ACARREOS, EXCAVACIÓN EN CUALQUIER TIPO DE MATERIAL, EQUIPO, HERRAMIENTA, LIMPIEZA, RETIRO DEL MATERIAL SOBRANTE FUERA DE LA OBRA, MANO DE OBRA Y TODO LO NECESARIO PARA SU COMPLETA EJECUCIÓN.</t>
  </si>
  <si>
    <t>DIECISIETE MIL SETECIENTOS TREINTA Y SEIS  PESOS 02/100 M.N.</t>
  </si>
  <si>
    <t>NUEVE  PESOS 08/100 M.N.</t>
  </si>
  <si>
    <t>CINCUENTA Y CUATRO  PESOS 75/100 M.N.</t>
  </si>
  <si>
    <t>SETENTA Y SEIS  PESOS 54/100 M.N.</t>
  </si>
  <si>
    <t>CUATROCIENTOS SETENTA Y UN  PESOS 45/100 M.N.</t>
  </si>
  <si>
    <t>TRESCIENTOS DIEZ  PESOS 42/100 M.N.</t>
  </si>
  <si>
    <t>OCHOCIENTOS CUARENTA Y SEIS  PESOS 72/100 M.N.</t>
  </si>
  <si>
    <t>CINCUENTA Y OCHO  PESOS 17/100 M.N.</t>
  </si>
  <si>
    <t>DIEZ  PESOS 32/100 M.N.</t>
  </si>
  <si>
    <t>QUINIENTOS TREINTA Y NUEVE  PESOS 69/100 M.N.</t>
  </si>
  <si>
    <t>CUATROCIENTOS SETENTA Y SIETE  PESOS 68/100 M.N.</t>
  </si>
  <si>
    <t>CUATROCIENTOS SESENTA Y NUEVE  PESOS 41/100 M.N.</t>
  </si>
  <si>
    <t xml:space="preserve">   CINTA PLÁSTICA GRIS PARA ADVERTENCIA DE TUBERÍA EN ZANJA, CON LA LEYENDA "CEA-LÍNEA DE DRENAJE SANITARIO, COLOCADA EN FORMA LONGITUDINAL BAJO EL NIVEL DE PISO TERMINADO. INCLUYE: SUMINISTRO DE MATERIALES, COLOCACIÓN, MANO DE OBRA, HERRAMIENTA Y TODO LO NECESARIO PARA SU COMPLETA EJECUCIÓN.</t>
  </si>
  <si>
    <t>SIETE  PESOS 10/100 M.N.</t>
  </si>
  <si>
    <t xml:space="preserve">   TUBO DE PVC ALCANTARILLADO SERIE 16.5 DE 12" (305 MM) . INCLUYE: CAMPANA Y ANILLO RIEBER, SUMINISTRO, ACARREOS, COLOCACIÓN, TENDIDO, EQUIPO, MANIOBRAS,  PRUEBA DE ESCURRIMIENTO, MANO DE OBRA, HERRAMIENTA Y TODO LO NECESARIO PARA SU COMPLETA EJECUCIÓN.</t>
  </si>
  <si>
    <t>SEISCIENTOS SESENTA Y SIETE  PESOS 30/100 M.N.</t>
  </si>
  <si>
    <t xml:space="preserve">   DESCARGA DOMICILIARIA CON TUBERÍA DE PVC SANITARIO SERIE 16.5 DE 6" (150MM) DE DIÁMETRO, DE UNA LONGITUD PROMEDIO DE 6.00 M. INCLUYE: SUMINISTRO, ACARREO, COLOCACIÓN Y DESPERDICIOS DE LOS MATERIALES, JUNTEADO; CODO PVC SERIE 16.5 INYECTADO 45°X6", T EN YEE DE PVC SERIE 16.5 INYECTADO 12"X6", PRUEBAS, EQUIPO, MANO DE OBRA, HERRAMIENTA Y TODO LO NECESARIO PARA SU CORRECTA EJECUCIÓN Y BUEN FUNCIONAMIENTO. NO INCLUYE EXCAVACIONES NI RELLENOS.</t>
  </si>
  <si>
    <t>CUATRO MIL QUINIENTOS OCHENTA Y CINCO  PESOS 09/100 M.N.</t>
  </si>
  <si>
    <t>DOS MIL NOVECIENTOS SETENTA Y UN  PESOS 02/100 M.N.</t>
  </si>
  <si>
    <t xml:space="preserve">   POZO DE VISITA COMÚN DE HASTA 1.00 M DE PROFUNDIDAD Y DE 0.60 A 1.20 M DE DIÁMETRO INTERIOR.  INCLUYE: PLANTILLA DE CONCRETO F'C= 100 KG/CM2 DE 5 CM DE ESPESOR, LOSA DE CONCRETO F'C= 200 KG/CM2 DE 15 CM DE ESPESOR ARMADO CON MALLA ELECTROSOLDADA 6X6-6/6, MURO DE 28 CM DE ESPESOR DE TABICÓN 10X14X28 (NOMINALES) JUNTEADO CON MORTERO CEMENTO-ARENA 1:3, FORJADO DE MEDIA CAÑA AL DIÁMETRO DE LA TUBERÍA, APLANADO INTERIOR PULIDO DE 1.5 CM DE ESPESOR CON MORTERO CEMENTO-CAL-ARENA EN PROPORCIÓN 1:2:8, ESCALÓN DE  POLIPROPILENO @40 CM, DOS ANILLOS DE HULE, MATERIALES, ACARREOS, MANO DE OBRA, HERRAMIENTA, EQUIPO Y TODO LO NECESARIO PARA SU COMPLETA EJECUCIÓN. NO INCLUYE EXCAVACIONES NI RELLENOS.</t>
  </si>
  <si>
    <t>NUEVE MIL OCHOCIENTOS CINCUENTA Y SIETE  PESOS 37/100 M.N.</t>
  </si>
  <si>
    <t xml:space="preserve">   POZO DE VISITA COMÚN DE 1.01 A 1.25 M DE PROFUNDIDAD Y DE 0.60 A 1.20 M DE DIÁMETRO INTERIOR.  INCLUYE: PLANTILLA DE CONCRETO F'C= 100 KG/CM2 DE 5 CM DE ESPESOR, LOSA DE CONCRETO F'C= 200 KG/CM2 DE 15 CM DE ESPESOR ARMADO CON MALLA ELECTROSOLDADA 6X6-6/6, MURO DE 28 CM DE ESPESOR DE TABICÓN 10X14X28 (NOMINALES) JUNTEADO CON MORTERO CEMENTO-ARENA 1:3, FORJADO DE MEDIA CAÑA AL DIÁMETRO DE LA TUBERÍA, APLANADO INTERIOR PULIDO DE 1.5 CM DE ESPESOR CON MORTERO CEMENTO-CAL-ARENA EN PROPORCIÓN 1:2:8, ESCALÓN DE  POLIPROPILENO @40 CM, DOS ANILLOS DE HULE, MATERIALES, ACARREOS, MANO DE OBRA, HERRAMIENTA, EQUIPO Y TODO LO NECESARIO PARA SU COMPLETA EJECUCIÓN. NO INCLUYE EXCAVACIONES NI RELLENOS.</t>
  </si>
  <si>
    <t>DIEZ MIL NOVECIENTOS SEIS  PESOS 69/100 M.N.</t>
  </si>
  <si>
    <t>DOCE MIL SETENTA  PESOS 06/100 M.N.</t>
  </si>
  <si>
    <t>VEINTIDOS MIL NOVECIENTOS SESENTA Y SIETE  PESOS 87/100 M.N.</t>
  </si>
  <si>
    <t>VEINTICUATRO MIL NOVECIENTOS CINCUENTA Y CUATRO  PESOS 32/100 M.N.</t>
  </si>
  <si>
    <t>VEINTE MIL SEISCIENTOS NOVENTA Y CINCO  PESOS 33/100 M.N.</t>
  </si>
  <si>
    <t>jgo</t>
  </si>
  <si>
    <t>SIETE MIL NOVENTA Y CUATRO  PESOS 78/100 M.N.</t>
  </si>
  <si>
    <t xml:space="preserve">   REPARACIÓN DE TOMA DOMICILIARIA DE AGUA POTABLE DE 3.00 M DE LONGITUD PROMEDIO. INCLUYE: ABRAZADERA DE 2", LLAVE DE INSERCIÓN, MANGUERA KITEK DE 1/2" (13 MM), EXCAVACIÓN EN CUALQUIER TIPO DE MATERIAL, PLANTILLA DE MATERIAL INERTE Y RELLENO CON MATERIAL PRODUCTO DE EXCAVACIÓN, APISONADO DEL RELLENO, SUMINISTRO, ACARREO, HABILITADO, COLOCACIÓN Y DESPERDICIOS DE LOS MATERIALES, MANO DE OBRA, HERRAMIENTA Y TODO LO NECESARIO PARA SU COMPLETA EJECUCIÓN Y BUEN FUNCIONAMIENTO.</t>
  </si>
  <si>
    <t>UN MIL DOSCIENTOS SETENTA Y OCHO  PESOS 90/100 M.N.</t>
  </si>
  <si>
    <t>CIENTO NOVENTA  PESOS 40/100 M.N.</t>
  </si>
  <si>
    <t>ONCE  PESOS 69/100 M.N.</t>
  </si>
  <si>
    <t>IVA 16%</t>
  </si>
  <si>
    <t>FEBRERO 2024</t>
  </si>
  <si>
    <t>OBRA :</t>
  </si>
  <si>
    <t xml:space="preserve">LOCALIDAD: </t>
  </si>
  <si>
    <t>VALIDACIÓN TÉCNICA DEL EXPEDIENTE</t>
  </si>
  <si>
    <t>FUENTE DE LA INVERSION :</t>
  </si>
  <si>
    <t xml:space="preserve">    FECHA :</t>
  </si>
  <si>
    <t>LOCALIDAD :</t>
  </si>
  <si>
    <t>CONTENIDO :</t>
  </si>
  <si>
    <t>(   x  )  CEDULA DE INF. BASICA DEL PROYECTO.</t>
  </si>
  <si>
    <t>(     )  ACTA DE ACEPTACIÓN.</t>
  </si>
  <si>
    <t>(   x  )  VALIDACION TECNICA DEL EXPEDIENTE.</t>
  </si>
  <si>
    <t>(  x   )  REPORTE FOTOGRÁFICO.</t>
  </si>
  <si>
    <t>(   x  )  CONDENSADO DE CONCEPTOS DE OBRA.</t>
  </si>
  <si>
    <t>(   x  )  COORDENADAS</t>
  </si>
  <si>
    <t>(   x  )  PRESUPUESTO.</t>
  </si>
  <si>
    <t>(   x  )DATOS REQUERIDOS PARA LOS DEPARTAMENTOS DE CONCURSOS Y CONTROL PRESUPUESTAL</t>
  </si>
  <si>
    <t>(     )  ANÁLISIS DE PRECIOS UNITARIOS.</t>
  </si>
  <si>
    <t>(  x   )  NUMEROS GENERADORES.</t>
  </si>
  <si>
    <t>(     )  CÁLCULO DE GASTOS</t>
  </si>
  <si>
    <t>(  x   )  CRONOGRAMA DE OBRA.</t>
  </si>
  <si>
    <t>(     )  MEMORIA DE CÁLCULO</t>
  </si>
  <si>
    <t>(  x   )  CROQUIS DE LOCALIZACION.</t>
  </si>
  <si>
    <t>(     ) MEMORIA DESCRIPTIVA</t>
  </si>
  <si>
    <t>(   x  )  ACTA DE FACTIBILIDAD</t>
  </si>
  <si>
    <t>( x    ) PLANOS</t>
  </si>
  <si>
    <t>OBSERVACIONES :</t>
  </si>
  <si>
    <t>DEPENDENCIA EJECUTORA</t>
  </si>
  <si>
    <t>DIRECTOR ADMINISTRATIVO</t>
  </si>
  <si>
    <t>NOMBRE Y FIRMA</t>
  </si>
  <si>
    <t>CONDENSADO DE CONCEPTOS DE OBRA</t>
  </si>
  <si>
    <t xml:space="preserve">     FECHA :</t>
  </si>
  <si>
    <t>PROGRAMA :</t>
  </si>
  <si>
    <t xml:space="preserve">     METAS :</t>
  </si>
  <si>
    <t>BENEFICIARIOS</t>
  </si>
  <si>
    <t xml:space="preserve">     MODALIDAD :</t>
  </si>
  <si>
    <t>CONCEPTOS GENERALES</t>
  </si>
  <si>
    <t>PRECIO UNIT.</t>
  </si>
  <si>
    <t>GENERALIDADES</t>
  </si>
  <si>
    <t>CAPITULO</t>
  </si>
  <si>
    <t>SUBTOTAL     $</t>
  </si>
  <si>
    <t>I. V. A.     $</t>
  </si>
  <si>
    <t>TOTAL     $</t>
  </si>
  <si>
    <t>CROQUIS  DE LOCALIZACIÓN</t>
  </si>
  <si>
    <t xml:space="preserve">NOMBRE DE LA OBRA : </t>
  </si>
  <si>
    <t>REFERENCIAS DE UBICACION</t>
  </si>
  <si>
    <t>ZONA DE PROYECTO</t>
  </si>
  <si>
    <t>ACTA DE FACTIBILIDAD</t>
  </si>
  <si>
    <t>LUGAR DE LA OBRA:</t>
  </si>
  <si>
    <t>POR LA</t>
  </si>
  <si>
    <t>DEPENDENCIA EJECUTORA :</t>
  </si>
  <si>
    <t>LUGAR Y FECHA.</t>
  </si>
  <si>
    <t>OBSERVACIONES DEL PROYECTO</t>
  </si>
  <si>
    <t>COORDENADAS DE LOCALIZACIÓN</t>
  </si>
  <si>
    <t>Ubicación física de la obra:</t>
  </si>
  <si>
    <t xml:space="preserve">PUNTO A se ubica en las coordenadas UTM: </t>
  </si>
  <si>
    <t xml:space="preserve">  coordenadas geográficas:</t>
  </si>
  <si>
    <t>ELEVACION</t>
  </si>
  <si>
    <t xml:space="preserve">Coordeandas decimales: </t>
  </si>
  <si>
    <t xml:space="preserve"> </t>
  </si>
  <si>
    <t>DEPARTAMENTO DE  PROYECTOS</t>
  </si>
  <si>
    <t>DATOS REQUERIDOS PARA LOS DEPARTAMENTOS DE CONCURSOS Y CONTROL PRESUPUESTAL</t>
  </si>
  <si>
    <t>NOMBRE COMPLETO DE LA OBRA:</t>
  </si>
  <si>
    <t>COORDENADAS UTM (PUNTO B)</t>
  </si>
  <si>
    <t>MONTO TOTAL:</t>
  </si>
  <si>
    <t xml:space="preserve">BENEFICIARIOS: </t>
  </si>
  <si>
    <t>COORDENADAS GEOGRÁFICAS (PUNTO B)</t>
  </si>
  <si>
    <t>LOCALIDAD DONDE SE REALIZARA EL PROYECTO:</t>
  </si>
  <si>
    <t>METAS DEL PROYECTO:</t>
  </si>
  <si>
    <t>UNIDA DE MEDIDA:</t>
  </si>
  <si>
    <t>COORDENADAS UTM (PUNTO A)</t>
  </si>
  <si>
    <t>COORDENADAS GEOGRÁFICAS (PUNTO A)</t>
  </si>
  <si>
    <t xml:space="preserve">90 DIAS </t>
  </si>
  <si>
    <t>FOTOGRAFÍAS</t>
  </si>
  <si>
    <t>CAD INICIAL</t>
  </si>
  <si>
    <t>CAD FINAL</t>
  </si>
  <si>
    <t>TRAZO Y NIVELACIÓN DE TERRENO CON APARATO EN OBRA DE URBANIZACIÓN, ESTABLECIENDO EJES, NIVELES Y REFERENCIAS NECESARIAS. INCLUYE: ESTACAS, MOJONERAS, BANCO DE NIVEL, MANO DE OBRA Y TODO LO NECESARIO PARA SU COMPLETA EJECUCIÓN.</t>
  </si>
  <si>
    <t xml:space="preserve">   PRELIMINARES</t>
  </si>
  <si>
    <t>EXCAVACIÓN A MÁQUINA A CIELO ABIERTO, MATERIAL TIPO "C", PROFUNDIDAD DE 0. 00 A 2. 00 M, VOLUMEN MEDIDO COMPACTO. INCLUYE: AFINE DE FONDO Y PAREDES, MAQUINARIA, HERRAMIENTA Y TODO LO NECESARIO PARA SU COMPLETA Y COMPLETA EJECUCIÓN.</t>
  </si>
  <si>
    <t>EXCAVACIÓN A MÁQUINA A CIELO ABIERTO, MATERIAL TIPO "B", PROFUNDIDAD DE 0. 00 A 2. 00 M, VOLUMEN MEDIDO COMPACTO. INCLUYE: AFINE DE FONDO Y PAREDES, MAQUINARIA,  HERRAMIENTA Y TODO LO NECESARIO PARA SU COMPLETA Y COMPLETA EJECUCIÓN.</t>
  </si>
  <si>
    <t>CARGA A MÁQUINA DE MATERIAL PRODUCTO DE LA EXCAVACIÓN Y ACARREO AL 1ER KM EN CAMIÓN DE VOLTEO TAPADO CON LONA, VOLUMEN MEDIDO COMPACTO. INCLUYE: PAGO DE DERECHO DE TIRO, MAQUINARIA, EQUIPO, MANO DE OBRA Y TODO LO NECESARIO PARA SU COMPLETA Y CORRECTA EJECUCIÓN.</t>
  </si>
  <si>
    <t>ACARREO DE MATERIAL PRODUCTO DE EXCAVACIÓN KILÓMETROS SUBSECUENTES (VOLUMEN MEDIDO COMPACTO). INCLUYE MAQUINARIA, EQUIPO Y MANO DE OBRA NECESARIAS PARA SU COMPLETA EJECUCIÓN.</t>
  </si>
  <si>
    <t>km</t>
  </si>
  <si>
    <t>TERRACERIAS</t>
  </si>
  <si>
    <t>OBRA CIVIL</t>
  </si>
  <si>
    <t>M2</t>
  </si>
  <si>
    <t xml:space="preserve">HABITANTES:         </t>
  </si>
  <si>
    <t>METAS</t>
  </si>
  <si>
    <t>Subtotal</t>
  </si>
  <si>
    <t xml:space="preserve">ING. ESTEBAN SÁNCHEZ ABURTO </t>
  </si>
  <si>
    <r>
      <rPr>
        <b/>
        <sz val="10"/>
        <rFont val="Arial"/>
        <family val="2"/>
      </rPr>
      <t xml:space="preserve">Revisó: </t>
    </r>
    <r>
      <rPr>
        <sz val="10"/>
        <rFont val="Arial"/>
        <family val="2"/>
      </rPr>
      <t xml:space="preserve">   
Arq. Victor Ivan García Escamilla</t>
    </r>
  </si>
  <si>
    <t>ING. ARQ. VICTOR SAMUEL PÉREZ AYHLLÓN</t>
  </si>
  <si>
    <t>SECRETARIO DE OBRAS PÚBLICAS DEL MUNICIPIO DE COLÓN, QRO</t>
  </si>
  <si>
    <t>LOS ABAJO FIRMANTES HACEN CONSTAR QUE LA PRESENTE OBRA CUMPLE CON LOS REQUISITOS Y NORMAS TÉCNICAS ESTABLECIDAS POR LA DEPENDENCIA NORMATIVA, POR LO QUE ES VIABLE SU EJECUCIÓN, COMPROMETIENDOSE LA MISMA A PROPORCIONAR LA SUPERVISIÓN Y ASISTENCIA NECESARIA DURANTE EL PROCESO CONSTRUCTIVO.</t>
  </si>
  <si>
    <t>DIRECCION ADMINISTRATIVA</t>
  </si>
  <si>
    <t>DIRECCIÓN ADMINISTRATIVA</t>
  </si>
  <si>
    <t>DEPARTAMENTO ADMINISTRATIVA</t>
  </si>
  <si>
    <t>Figura 1.-</t>
  </si>
  <si>
    <t>Tipo de obra</t>
  </si>
  <si>
    <t>, COLÓN, QRO.</t>
  </si>
  <si>
    <r>
      <rPr>
        <b/>
        <sz val="10"/>
        <rFont val="Arial"/>
        <family val="2"/>
      </rPr>
      <t xml:space="preserve">Elaboró: </t>
    </r>
    <r>
      <rPr>
        <sz val="10"/>
        <rFont val="Arial"/>
        <family val="2"/>
      </rPr>
      <t xml:space="preserve">
Arq. Rafael Rogelio Aguillón Morales</t>
    </r>
  </si>
  <si>
    <t>COORDENADAS UTM (PUNTO C)</t>
  </si>
  <si>
    <t>COORDENADAS GEOGRÁFICAS (PUNTO C)</t>
  </si>
  <si>
    <t>COMPACTACIÓN DE TERRENO NATURAL AL 90% DE SU P. V. S. M. CON RODILLO VIBRATORIO Y HUMEDAD ÓPTIMA. INCLUYE: MANO DE OBRA, EQUIPO, HERRAMIENTA Y TODO LO NECESARIO PARA SU COMPLETA Y CORRECTA EJECUCIÓN.</t>
  </si>
  <si>
    <t>='GENERADOR '!A179:B179</t>
  </si>
  <si>
    <t>='GENERADOR '!A291:B291</t>
  </si>
  <si>
    <t>I</t>
  </si>
  <si>
    <t>CARGA</t>
  </si>
  <si>
    <t>CABECERA MUNICIPAL</t>
  </si>
  <si>
    <t>CONSTRUCCION</t>
  </si>
  <si>
    <t xml:space="preserve">CARRILES </t>
  </si>
  <si>
    <t>PISTA DE ATLETISMO</t>
  </si>
  <si>
    <t>SUB RASANTE FORMADA CON MATERIAL INERTE DE BANCO, PUESTO EN OBRA, COMPACTADA AL 100% DE SU P.V.S.M. DE LA COMPACTACIÓN PROCTOR MODIFICADA CON RODILLO LISO. INCLUYE: SUMINISTRO, ACARREO DE LOS MATERIALES, AGUA, MEZCLADO, TENDIDO, COMPACTADO, MAQUINARIA, HERRAMIENTA, MANO DE OBRA Y TODO LO NECESARIO PARA SU COMPLETA Y CORRECTA EJECUCIÓN.</t>
  </si>
  <si>
    <t>PISTAS DE ATLETISMO</t>
  </si>
  <si>
    <t>UNIDAD DEPORTIVA "JAVIER SALINAS GUEVARA"</t>
  </si>
  <si>
    <t>CANCHA DE FÚTBOL</t>
  </si>
  <si>
    <t xml:space="preserve"> 20°46'32.62"N</t>
  </si>
  <si>
    <t>100° 2'32.92"O</t>
  </si>
  <si>
    <t xml:space="preserve"> 20.775728°</t>
  </si>
  <si>
    <t>-100.042478°</t>
  </si>
  <si>
    <t>X = 391490.97 m E</t>
  </si>
  <si>
    <t>Y = 2297677.34 m N</t>
  </si>
  <si>
    <t>1931 m.s.n.m</t>
  </si>
  <si>
    <t xml:space="preserve">GUANICIÓN INTERIOR </t>
  </si>
  <si>
    <t xml:space="preserve">GUARNICIÓN EXTERIOR </t>
  </si>
  <si>
    <t>='GENERADOR '!A184</t>
  </si>
  <si>
    <t>DEMOLICIÓN A MÁQUINA DE GUARNICIÓN DE CONCRETO DE HASTA 40 CM DE PERALTE Y CUALQUIER RESISTENCIA, A CIELO ABIERTO. INCLUYE: APILE DEL MATERIAL PRODUCTO DE LA DEMOLICIÓN, MANO DE OBRA, MAQUINARÍA, HERRAMIENTA Y TODO LO NECESARIO PARA SU COMPLETA EJECUCIÓN.</t>
  </si>
  <si>
    <t>GUARNICIÓN DE 15X20X30 CM DE CONCRETO F'C=200 KG. /CM2, HECHO CON REVOLVEDORA, RESISTENCIA NORMAL, T. M. A. 19 MM, ACABADO APARENTE Y ARISTAS CON VOLTEADOR. INCLUYE: CIMBRA METÁLICA, CIMBRADO, DESCIMBRADO, JUNTAS FRÍAS @ 6. 00 M CON CELOTEX, CURADO CON MEMBRANA, SUMINISTRO, ACARREO, HABILITADO, COLOCACIÓN Y DESPERDICIOS DE LOS MATERIALES, MANO DE OBRA, EQUIPO, HERRAMIENTA Y TODO LO NECESARIO PARA SU COMPLETA Y CORRECTA EJECUCIÓN.</t>
  </si>
  <si>
    <t>PAVIMENTO</t>
  </si>
  <si>
    <t>RIEGO DE LIGA CON EMULSIÓN TIPO ECR-60 APLICADA CON PETROLIZADORA A RAZÓN DE 1.5 LITROS/M2. INCLUYE: SUMINISTRO, ACARREO, BOMBEO Y APLICACIÓN DE MATERIALES, MANO DE OBRA, EQUIPO, HERRAMIENTA Y TODO LO NECESARIO PARA SU COMPLETA Y CORRECTA EJECUCIÓN.</t>
  </si>
  <si>
    <t>BARRIDO CON BARREDORA Y SOPLETEADO DE EMPEDRADO, PARA RETIRAR JUNTEADO DE TEPETATE Y HACER HENDIDURAS DE 3 CM DE PROFUNDIDAD PROMEDIO. INCLUYE: CARGA Y ACARREO EN CARRETILLA A PRIMERA ESTACIÓN, APILADO, MANO DE OBRA, HERRAMIENTA, EQUIPO Y LO NECESARIO PARA SU COMPLETA EJECUCIÓN.</t>
  </si>
  <si>
    <t>='GENERADOR '!A197</t>
  </si>
  <si>
    <r>
      <t xml:space="preserve">Elementos de </t>
    </r>
    <r>
      <rPr>
        <b/>
        <sz val="12"/>
        <color theme="1" tint="4.9989318521683403E-2"/>
        <rFont val="Arial"/>
        <family val="2"/>
      </rPr>
      <t>concreto existentes</t>
    </r>
    <r>
      <rPr>
        <sz val="12"/>
        <color theme="1" tint="4.9989318521683403E-2"/>
        <rFont val="Arial"/>
        <family val="2"/>
      </rPr>
      <t xml:space="preserve"> (GUARNICIÓN)</t>
    </r>
  </si>
  <si>
    <t>DENTELLÓN DE 15X20 CM DE CONCRETO F'C=200 KG/CM2 HECHO EN OBRA, ACABADO APARENTE. INCLUYE: SUMINISTRO, ACARREO, HABILITADO, COLOCACIÓN Y DESPERDICIOS DE LOS MATERIALES, CIMBRA, CIMBRADO, DESCIMBRADO, COLOCACIÓN DE CONCRETO, VARILLADO, CURADO CON AGUA, MANO DE OBRA, HERRAMIENTA Y TODO LO NECESARIO PARA SU CORRECTA EJECUCIÓN.</t>
  </si>
  <si>
    <t>ACCESO A LA PISTA</t>
  </si>
  <si>
    <t>ACCESO A LOS OBSTACULOS</t>
  </si>
  <si>
    <t xml:space="preserve">SECRETARIA DE  OBRAS PÚBLICAS </t>
  </si>
  <si>
    <t>DIRECCION DE OBRAS PÚBLICAS</t>
  </si>
  <si>
    <t>CEDULA DE INFORMACIÓN BÁSICA DEL PROYECTO</t>
  </si>
  <si>
    <t>EJERCICIO - 2025</t>
  </si>
  <si>
    <t>UBICACIÓN :</t>
  </si>
  <si>
    <t>No. OBRA :</t>
  </si>
  <si>
    <t>LOCALIDAD O BARRIO:</t>
  </si>
  <si>
    <t>TIPO DE LOCALIDAD :</t>
  </si>
  <si>
    <t>(     )  C P</t>
  </si>
  <si>
    <t>(   X  )  P R</t>
  </si>
  <si>
    <t>(     )  Z I</t>
  </si>
  <si>
    <t>ESTRUCTURA PROGRAMATICA</t>
  </si>
  <si>
    <t>FUENTE DE INVERSION :</t>
  </si>
  <si>
    <t>DENOMINACION :</t>
  </si>
  <si>
    <t>TIPO DE OBRA :</t>
  </si>
  <si>
    <r>
      <t>(</t>
    </r>
    <r>
      <rPr>
        <b/>
        <sz val="9"/>
        <rFont val="Calibri"/>
        <family val="2"/>
        <scheme val="minor"/>
      </rPr>
      <t xml:space="preserve">  X</t>
    </r>
    <r>
      <rPr>
        <sz val="9"/>
        <rFont val="Calibri"/>
        <family val="2"/>
        <scheme val="minor"/>
      </rPr>
      <t xml:space="preserve">  )  NUEVA     (   )  REHABILITACION     (   )  AMPLIACION   (    )  PROCESO   (    )  EQUIPAMIENTO</t>
    </r>
  </si>
  <si>
    <t xml:space="preserve">FECHA DE INICIO DE LA OBRA : </t>
  </si>
  <si>
    <t>1ER MES</t>
  </si>
  <si>
    <t xml:space="preserve">TERMINO DE  OBRA : </t>
  </si>
  <si>
    <t>2do MES</t>
  </si>
  <si>
    <t xml:space="preserve">  MES / AÑO</t>
  </si>
  <si>
    <t>MES / AÑO</t>
  </si>
  <si>
    <t>INVERSION DE LA OBRA .</t>
  </si>
  <si>
    <t>FEDERAL</t>
  </si>
  <si>
    <t>ESTATAL</t>
  </si>
  <si>
    <t>MUNICIPAL</t>
  </si>
  <si>
    <t>OTROS</t>
  </si>
  <si>
    <t>CALENDARIO DE MINISTRACION .</t>
  </si>
  <si>
    <t>COSTO TOTAL</t>
  </si>
  <si>
    <t>4to MES</t>
  </si>
  <si>
    <t>METAS Y BENEFICIARIOS DE PROYECTO .</t>
  </si>
  <si>
    <t>METAS DEL PROYECTO</t>
  </si>
  <si>
    <t>BENEFICIARIOS DIRECTOS</t>
  </si>
  <si>
    <t>No DE</t>
  </si>
  <si>
    <t>UNIDAD DE MEDIDA</t>
  </si>
  <si>
    <t>U. DE M.</t>
  </si>
  <si>
    <t>JORNALES</t>
  </si>
  <si>
    <t xml:space="preserve">NOTA: ES RESPONSABILIDAD DE LA DEPENDENCIA EJECUTORA DE PROMOVER LA PARTICIPACION DE LA COMUNIDAD BENEFICIADA LO CUAL REPERCUTIRA EN </t>
  </si>
  <si>
    <t xml:space="preserve">ECONOMIAS O AMPLIACION DE METAS. </t>
  </si>
  <si>
    <t>A</t>
  </si>
  <si>
    <r>
      <t xml:space="preserve">Excavación a máquina en material </t>
    </r>
    <r>
      <rPr>
        <b/>
        <sz val="12"/>
        <color theme="1" tint="4.9989318521683403E-2"/>
        <rFont val="Arial"/>
        <family val="2"/>
      </rPr>
      <t>B</t>
    </r>
    <r>
      <rPr>
        <sz val="12"/>
        <color theme="1" tint="4.9989318521683403E-2"/>
        <rFont val="Arial"/>
        <family val="2"/>
      </rPr>
      <t xml:space="preserve"> a cielo abierto (PISTA)</t>
    </r>
  </si>
  <si>
    <r>
      <t xml:space="preserve">Excavación a máquina en material </t>
    </r>
    <r>
      <rPr>
        <b/>
        <sz val="12"/>
        <color theme="1" tint="4.9989318521683403E-2"/>
        <rFont val="Arial"/>
        <family val="2"/>
      </rPr>
      <t>C</t>
    </r>
    <r>
      <rPr>
        <sz val="12"/>
        <color theme="1" tint="4.9989318521683403E-2"/>
        <rFont val="Arial"/>
        <family val="2"/>
      </rPr>
      <t xml:space="preserve"> a cielo abierto (PISTA)</t>
    </r>
  </si>
  <si>
    <t>Area de expansión para carriles de pista de atletismo</t>
  </si>
  <si>
    <t>CIMIENTOS</t>
  </si>
  <si>
    <t>='GENERADOR '!A188:B188</t>
  </si>
  <si>
    <t>PLANTILLA DE CONCRETO F'C=100 KG/CM2, ELABORADO EN OBRA CON MÁQUINA REVOLVEDORA, T.M.A. 3/4". INCLUYE: MATERIALES, MANO DE OBRA, HERRAMIENTA, EQUIPO Y LO NECESARIO PARA SU COMPLETA EJECUCIÓN.</t>
  </si>
  <si>
    <t>PISTA DE ATLETISMO (TROTA - PISTA)</t>
  </si>
  <si>
    <t>EXCAVACIÓN A MÁQUINA EN ZANJAS EN MATERIAL TIPO "B" PROFUNDIDAD DE 0. 00 A 2. 00 M, VOLUMEN MEDIDO COMPACTO. INCLUYE: SOBRE ANCHO EN TALUDES POR EXCAVACIÓN, AFINE DE FONDO Y TALUD, MANO DE OBRA, MAQUINARIA, HERRAMIENTA Y TODO LO NECESARIO PARA SU CORRECTA EJECUCIÓN.</t>
  </si>
  <si>
    <t>MURO DE CONTENCIÓN HECHO CON MAMPOSTERÍA (EXTERIOR)</t>
  </si>
  <si>
    <t>MURO PARA CONTENCIÓN CON MAMPOSTERÍA (INTERIOR)</t>
  </si>
  <si>
    <r>
      <t xml:space="preserve">Excavación a máquina en material </t>
    </r>
    <r>
      <rPr>
        <b/>
        <sz val="12"/>
        <color theme="1" tint="4.9989318521683403E-2"/>
        <rFont val="Arial"/>
        <family val="2"/>
      </rPr>
      <t>B</t>
    </r>
    <r>
      <rPr>
        <sz val="12"/>
        <color theme="1" tint="4.9989318521683403E-2"/>
        <rFont val="Arial"/>
        <family val="2"/>
      </rPr>
      <t xml:space="preserve"> a zanja abierta (muros de contención)</t>
    </r>
  </si>
  <si>
    <t>ml</t>
  </si>
  <si>
    <t>LA OBRA CONTEMPLA TRABAJOS PRELIMINARES, EXCAVACIONES, CARGAS Y ACARREOS, CONSTRUCCIÓN DE GUARNICIONES Y DENTELLONES, MURO DE MAMPOSTERÍA, LIMPIEZA GENERAL.</t>
  </si>
  <si>
    <t>REUBICACIÓN DE POSTE METÁLICO CON LUMINARIA, HASTA 4.00 M DE SU POSICIÓN ORIGINAL. INCLUYE: DESMANTELAMIENTO, SUMINISTRO DE BASE DE CONCRETO, REGISTRO DE RECUPERACIÓN, INSTALACIÓN EN SU NUEVA UBICACIÓN, EXCAVACIONES, ACARREOS, ALINEACIÓN, PLOMEO, HERRAMIENTA, MANO DE OBRA, EQUIPO Y TODO LO NECESARIO PARA SU COMPLETA EJECUCIÓN Y BUEN FUNCIONAMIENTO. P.U.O.T.</t>
  </si>
  <si>
    <t>GURANICIÓN EXTERIOR</t>
  </si>
  <si>
    <t>GUARNICIÓN DE ACCESO A LA PISTA (EXTERIOR)</t>
  </si>
  <si>
    <t>GURANICIÓN (INTERIOR)</t>
  </si>
  <si>
    <t>TALA DE ÁRBOL DE 51 CM A 60 CM DE DIÁMETRO MEDIDOS A 1.00 M DESDE EL PISO Y 6.00 M DE ALTURA PROMEDIO. INCLUYE: DERRIBE, DESRAME, DESENRAICE, ACARREOS EN CARRETILLA DENTRO DE LA OBRA A PRIMERA ESTACIÓN (20.00 M), CARGA MANUAL Y ACARREO EN CAMIÓN FUERA DE LA OBRA, APILE, LIMPIEZA, MANO DE OBRA, HERRAMIENTA Y TODO LO NECESARIO PARA SU CORRECTA EJECUCIÓN.</t>
  </si>
  <si>
    <t>(     )   FAISMUN         (     )   PDZP          (      )  FEDERAL          (    )  GEQ          (     )   FISE         (  X   )   FONDO MUNICIPAL</t>
  </si>
  <si>
    <t>FONDO MUNICIPAL</t>
  </si>
  <si>
    <t>MURO DE MAMPOSTERÍA DE PIEDRA BRAZA LIMPIA SIN LABRAR A ALTURA DE PROYECTO, ASENTADA Y JUNTEADA CON MORTERO CEMENTO-ARENA PROPORCIÓN 1:4, ACABADO COMÚN. INCLUYE: SUMINISTRO, ACARREO, ASCENSO, COLOCACIÓN Y DESPERDICIOS DE MATERIALES, MANO DE OBRA, HERRAMIENTA Y TODO LO NECESARIO PARA SU COMPLETA EJECUCIÓN.</t>
  </si>
  <si>
    <t>CARPETA DE CONCRETO ASFÁLTICO DE 5 CM DE ESPESOR (MEDIDO COMPACTO), DE MEZCLA EN CALIENTE, ELABORADA CON AGREGADOS PÉTREOS DE 3/4" A FINOS Y CEMENTO ASFÁLTICO EKBÉ SUPERPAVE PG 64-22, INCLUYE: TENDIDO CON MÁQUINA EXTENDEDORA, COMPACTACIÓN AL 95% DE SU P. V. M. DEFINIDO EN EL DISEÑO MARSHALL, SUMINISTRO, ACARREOS, COLOCACIÓN, ABUNDAMIENTO Y DESPERDICIOS DE MATERIALES, TENDIDO, COMPACTADO, RECORTES DE LA CARPETA, MANO DE OBRA, EQUIPO, HERRAMIENTA Y TODO LO NECESARIO PARA SU COMPLETA Y CORRECTA EJECUCIÓN.</t>
  </si>
  <si>
    <t>60 días</t>
  </si>
  <si>
    <t>MUNICIPIO DE COLÓN., QRO.,JUNIO DEL 2025</t>
  </si>
  <si>
    <t>JUNIO DE 2025</t>
  </si>
  <si>
    <t>CONSTRUCCIÓN DE TERRACERIAS EN PISTA DE ATLETISMO EN LA UNIDAD DEPORTIVA, COLÓN, QRO.</t>
  </si>
  <si>
    <t>MUNICIPIO DE COLÓN, JUNIO 2025</t>
  </si>
  <si>
    <t xml:space="preserve">Nombre de la obra: </t>
  </si>
  <si>
    <t>FUENTE DE INVERSIÓN:</t>
  </si>
  <si>
    <t>•</t>
  </si>
  <si>
    <t>La Obra Incluye reparaciónes y renivelaciónes que surgan en los labores de ejecución.</t>
  </si>
  <si>
    <t>MONTO:</t>
  </si>
  <si>
    <t>CARPETA ASFALTICA</t>
  </si>
  <si>
    <t>Se propone la construcción de terracerías en pista de atletismo en la unidad deportiva, en la cual se describen las siguientes caracteristicas que la conforman:</t>
  </si>
  <si>
    <t xml:space="preserve">GUARNICIÓN </t>
  </si>
  <si>
    <t>MURO DE MAMPOSTERÍA</t>
  </si>
  <si>
    <t>Se contempla pavimento asfáltico, muro de mampostería, excavaciones, movimiento de tierra, preparación del terreno y renivelaciones necesarias que surjan en la ejecución de la obra.</t>
  </si>
  <si>
    <t>EN</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</si>
</sst>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8" formatCode="&quot;$&quot;#,##0.00;[Red]\-&quot;$&quot;#,##0.00"/>
    <numFmt numFmtId="44" formatCode="_-&quot;$&quot;* #,##0.00_-;\-&quot;$&quot;* #,##0.00_-;_-&quot;$&quot;* &quot;-&quot;??_-;_-@_-"/>
    <numFmt numFmtId="43" formatCode="_-* #,##0.00_-;\-* #,##0.00_-;_-* &quot;-&quot;??_-;_-@_-"/>
    <numFmt numFmtId="164" formatCode="_-* #,##0.00\ [$€]_-;\-* #,##0.00\ [$€]_-;_-* &quot;-&quot;??\ [$€]_-;_-@_-"/>
    <numFmt numFmtId="165" formatCode="_ * #,##0.00_ ;_ * \-#,##0.00_ ;_ * &quot;-&quot;??_ ;_ @_ "/>
    <numFmt numFmtId="166" formatCode="_-[$€-2]* #,##0.00_-;\-[$€-2]* #,##0.00_-;_-[$€-2]* &quot;-&quot;??_-"/>
    <numFmt numFmtId="167" formatCode="0.0%"/>
    <numFmt numFmtId="168" formatCode="#,##0.00_ ;\-#,##0.00\ "/>
    <numFmt numFmtId="169" formatCode="00000000"/>
    <numFmt numFmtId="170" formatCode="0\+000.00"/>
    <numFmt numFmtId="171" formatCode="0\+000.000"/>
    <numFmt numFmtId="172" formatCode="&quot;$&quot;#,##0.00"/>
    <numFmt numFmtId="173" formatCode="00000000.0"/>
    <numFmt numFmtId="174" formatCode="&quot;$&quot;\ #,##0.00;[Red]&quot;$&quot;\ \-#,##0.00"/>
  </numFmts>
  <fonts count="99">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0"/>
      <name val="Arial"/>
      <family val="2"/>
    </font>
    <font>
      <b/>
      <sz val="14"/>
      <name val="Calibri"/>
      <family val="2"/>
      <scheme val="minor"/>
    </font>
    <font>
      <b/>
      <sz val="10"/>
      <name val="Calibri"/>
      <family val="2"/>
      <scheme val="minor"/>
    </font>
    <font>
      <b/>
      <sz val="10"/>
      <name val="Arial"/>
      <family val="2"/>
    </font>
    <font>
      <b/>
      <sz val="16"/>
      <name val="Book Antiqua"/>
      <family val="1"/>
    </font>
    <font>
      <sz val="12"/>
      <name val="Book Antiqua"/>
      <family val="1"/>
    </font>
    <font>
      <b/>
      <sz val="10"/>
      <name val="Book Antiqua"/>
      <family val="1"/>
    </font>
    <font>
      <sz val="8"/>
      <name val="Book Antiqua"/>
      <family val="1"/>
    </font>
    <font>
      <b/>
      <sz val="12"/>
      <name val="Calibri"/>
      <family val="2"/>
      <scheme val="minor"/>
    </font>
    <font>
      <b/>
      <sz val="11"/>
      <name val="Book Antiqua"/>
      <family val="1"/>
    </font>
    <font>
      <sz val="8"/>
      <name val="Arial"/>
      <family val="2"/>
    </font>
    <font>
      <b/>
      <sz val="9"/>
      <name val="Arial"/>
      <family val="2"/>
    </font>
    <font>
      <sz val="7"/>
      <name val="Arial"/>
      <family val="2"/>
    </font>
    <font>
      <sz val="12"/>
      <name val="Calibri"/>
      <family val="2"/>
      <scheme val="minor"/>
    </font>
    <font>
      <b/>
      <sz val="18"/>
      <name val="Calibri"/>
      <family val="2"/>
      <scheme val="minor"/>
    </font>
    <font>
      <sz val="10"/>
      <name val="Calibri"/>
      <family val="2"/>
      <scheme val="minor"/>
    </font>
    <font>
      <b/>
      <sz val="8"/>
      <name val="Calibri"/>
      <family val="2"/>
      <scheme val="minor"/>
    </font>
    <font>
      <sz val="8"/>
      <name val="Calibri"/>
      <family val="2"/>
      <scheme val="minor"/>
    </font>
    <font>
      <b/>
      <sz val="9"/>
      <name val="Calibri"/>
      <family val="2"/>
      <scheme val="minor"/>
    </font>
    <font>
      <sz val="12"/>
      <name val="Arial"/>
      <family val="2"/>
    </font>
    <font>
      <sz val="9"/>
      <name val="Arial"/>
      <family val="2"/>
    </font>
    <font>
      <sz val="7"/>
      <name val="Calibri"/>
      <family val="2"/>
      <scheme val="minor"/>
    </font>
    <font>
      <sz val="9"/>
      <name val="Calibri"/>
      <family val="2"/>
      <scheme val="minor"/>
    </font>
    <font>
      <b/>
      <sz val="6"/>
      <name val="Calibri"/>
      <family val="2"/>
      <scheme val="minor"/>
    </font>
    <font>
      <b/>
      <sz val="14"/>
      <color rgb="FF595959"/>
      <name val="Calibri"/>
      <family val="2"/>
      <scheme val="minor"/>
    </font>
    <font>
      <b/>
      <sz val="12"/>
      <color rgb="FF595959"/>
      <name val="Calibri"/>
      <family val="2"/>
      <scheme val="minor"/>
    </font>
    <font>
      <b/>
      <sz val="10"/>
      <color rgb="FF595959"/>
      <name val="Calibri"/>
      <family val="2"/>
      <scheme val="minor"/>
    </font>
    <font>
      <b/>
      <sz val="16"/>
      <color theme="0"/>
      <name val="Calibri"/>
      <family val="2"/>
      <scheme val="minor"/>
    </font>
    <font>
      <b/>
      <sz val="14"/>
      <color theme="0"/>
      <name val="Calibri"/>
      <family val="2"/>
      <scheme val="minor"/>
    </font>
    <font>
      <b/>
      <sz val="9"/>
      <color theme="1"/>
      <name val="Calibri"/>
      <family val="2"/>
      <scheme val="minor"/>
    </font>
    <font>
      <sz val="10"/>
      <color theme="1"/>
      <name val="Calibri"/>
      <family val="2"/>
      <scheme val="minor"/>
    </font>
    <font>
      <sz val="8"/>
      <color theme="0"/>
      <name val="Calibri"/>
      <family val="2"/>
      <scheme val="minor"/>
    </font>
    <font>
      <b/>
      <sz val="8"/>
      <name val="Arial"/>
      <family val="2"/>
    </font>
    <font>
      <sz val="10"/>
      <color indexed="9"/>
      <name val="Arial"/>
      <family val="2"/>
    </font>
    <font>
      <b/>
      <sz val="14"/>
      <name val="Arial"/>
      <family val="2"/>
    </font>
    <font>
      <b/>
      <sz val="10"/>
      <name val="Calibri"/>
      <family val="2"/>
    </font>
    <font>
      <sz val="10"/>
      <color indexed="9"/>
      <name val="Calibri"/>
      <family val="2"/>
      <scheme val="minor"/>
    </font>
    <font>
      <b/>
      <sz val="11"/>
      <color rgb="FFFF0000"/>
      <name val="Calibri"/>
      <family val="2"/>
      <scheme val="minor"/>
    </font>
    <font>
      <sz val="11"/>
      <color rgb="FFFF0000"/>
      <name val="Calibri"/>
      <family val="2"/>
      <scheme val="minor"/>
    </font>
    <font>
      <b/>
      <sz val="8"/>
      <color theme="0"/>
      <name val="Arial"/>
      <family val="2"/>
    </font>
    <font>
      <b/>
      <sz val="9"/>
      <color theme="0"/>
      <name val="Calibri"/>
      <family val="2"/>
      <scheme val="minor"/>
    </font>
    <font>
      <b/>
      <sz val="9"/>
      <color theme="0"/>
      <name val="Arial"/>
      <family val="2"/>
    </font>
    <font>
      <sz val="9"/>
      <color theme="1"/>
      <name val="Arial"/>
      <family val="2"/>
    </font>
    <font>
      <b/>
      <sz val="9"/>
      <color theme="1"/>
      <name val="Arial"/>
      <family val="2"/>
    </font>
    <font>
      <sz val="10"/>
      <color rgb="FFFF0000"/>
      <name val="Arial"/>
      <family val="2"/>
    </font>
    <font>
      <b/>
      <sz val="16"/>
      <color theme="1"/>
      <name val="Calibri"/>
      <family val="2"/>
      <scheme val="minor"/>
    </font>
    <font>
      <b/>
      <sz val="20"/>
      <color theme="3"/>
      <name val="Calibri"/>
      <family val="2"/>
      <scheme val="minor"/>
    </font>
    <font>
      <b/>
      <sz val="11"/>
      <name val="Calibri"/>
      <family val="2"/>
      <scheme val="minor"/>
    </font>
    <font>
      <sz val="12"/>
      <color theme="0"/>
      <name val="Calibri"/>
      <family val="2"/>
      <scheme val="minor"/>
    </font>
    <font>
      <b/>
      <sz val="8"/>
      <color theme="0"/>
      <name val="Book Antiqua"/>
      <family val="1"/>
    </font>
    <font>
      <sz val="6"/>
      <name val="Calibri"/>
      <family val="2"/>
      <scheme val="minor"/>
    </font>
    <font>
      <b/>
      <sz val="13"/>
      <name val="Calibri"/>
      <family val="2"/>
      <scheme val="minor"/>
    </font>
    <font>
      <b/>
      <sz val="9"/>
      <name val="Book Antiqua"/>
      <family val="1"/>
    </font>
    <font>
      <b/>
      <sz val="11"/>
      <color rgb="FF0070C0"/>
      <name val="Calibri"/>
      <family val="2"/>
      <scheme val="minor"/>
    </font>
    <font>
      <sz val="9"/>
      <name val="Book Antiqua"/>
      <family val="1"/>
    </font>
    <font>
      <sz val="7"/>
      <name val="Book Antiqua"/>
      <family val="1"/>
    </font>
    <font>
      <b/>
      <sz val="12"/>
      <color theme="1"/>
      <name val="Calibri"/>
      <family val="2"/>
      <scheme val="minor"/>
    </font>
    <font>
      <b/>
      <i/>
      <sz val="8"/>
      <name val="Calibri"/>
      <family val="2"/>
      <scheme val="minor"/>
    </font>
    <font>
      <b/>
      <sz val="5"/>
      <name val="Calibri"/>
      <family val="2"/>
      <scheme val="minor"/>
    </font>
    <font>
      <b/>
      <sz val="9"/>
      <color rgb="FF002060"/>
      <name val="Calibri"/>
      <family val="2"/>
      <scheme val="minor"/>
    </font>
    <font>
      <sz val="7.5"/>
      <name val="Calibri"/>
      <family val="2"/>
      <scheme val="minor"/>
    </font>
    <font>
      <b/>
      <sz val="8"/>
      <color theme="1"/>
      <name val="Calibri"/>
      <family val="2"/>
      <scheme val="minor"/>
    </font>
    <font>
      <b/>
      <sz val="10"/>
      <color theme="1"/>
      <name val="Arial"/>
      <family val="2"/>
    </font>
    <font>
      <sz val="9"/>
      <color theme="1"/>
      <name val="9"/>
    </font>
    <font>
      <sz val="9"/>
      <name val="9"/>
    </font>
    <font>
      <b/>
      <sz val="12"/>
      <name val="Arial"/>
      <family val="2"/>
    </font>
    <font>
      <b/>
      <sz val="16"/>
      <color rgb="FFFF0000"/>
      <name val="Calibri"/>
      <family val="2"/>
      <scheme val="minor"/>
    </font>
    <font>
      <b/>
      <sz val="16"/>
      <name val="Calibri"/>
      <family val="2"/>
      <scheme val="minor"/>
    </font>
    <font>
      <b/>
      <sz val="20"/>
      <name val="Calibri"/>
      <family val="2"/>
      <scheme val="minor"/>
    </font>
    <font>
      <b/>
      <sz val="18"/>
      <name val="Arial"/>
      <family val="2"/>
    </font>
    <font>
      <b/>
      <sz val="11"/>
      <name val="Arial"/>
      <family val="2"/>
    </font>
    <font>
      <b/>
      <sz val="11"/>
      <color theme="6" tint="-0.499984740745262"/>
      <name val="Calibri"/>
      <family val="2"/>
      <scheme val="minor"/>
    </font>
    <font>
      <sz val="8"/>
      <color theme="1"/>
      <name val="Calibri"/>
      <family val="2"/>
      <scheme val="minor"/>
    </font>
    <font>
      <b/>
      <sz val="10"/>
      <color theme="5" tint="-0.249977111117893"/>
      <name val="Arial"/>
      <family val="2"/>
    </font>
    <font>
      <b/>
      <sz val="10"/>
      <color theme="3" tint="-0.249977111117893"/>
      <name val="Arial"/>
      <family val="2"/>
    </font>
    <font>
      <sz val="14"/>
      <color theme="1"/>
      <name val="Calibri"/>
      <family val="2"/>
      <scheme val="minor"/>
    </font>
    <font>
      <b/>
      <sz val="12"/>
      <color theme="1"/>
      <name val="Arial"/>
      <family val="2"/>
    </font>
    <font>
      <sz val="12"/>
      <color theme="1"/>
      <name val="Arial"/>
      <family val="2"/>
    </font>
    <font>
      <sz val="12"/>
      <color theme="1" tint="4.9989318521683403E-2"/>
      <name val="Arial"/>
      <family val="2"/>
    </font>
    <font>
      <sz val="12"/>
      <color rgb="FFFF0000"/>
      <name val="Arial"/>
      <family val="2"/>
    </font>
    <font>
      <sz val="12"/>
      <color theme="9" tint="-0.249977111117893"/>
      <name val="Arial"/>
      <family val="2"/>
    </font>
    <font>
      <b/>
      <sz val="12"/>
      <color rgb="FFFF0000"/>
      <name val="Arial"/>
      <family val="2"/>
    </font>
    <font>
      <sz val="12"/>
      <color theme="1" tint="4.9989318521683403E-2"/>
      <name val="Calibri"/>
      <family val="2"/>
      <scheme val="minor"/>
    </font>
    <font>
      <sz val="12"/>
      <color theme="6" tint="-0.499984740745262"/>
      <name val="Arial"/>
      <family val="2"/>
    </font>
    <font>
      <sz val="11"/>
      <name val="Arial"/>
      <family val="2"/>
    </font>
    <font>
      <b/>
      <sz val="12"/>
      <color theme="1" tint="4.9989318521683403E-2"/>
      <name val="Arial"/>
      <family val="2"/>
    </font>
    <font>
      <sz val="9"/>
      <color rgb="FFFF0000"/>
      <name val="Calibri"/>
      <family val="2"/>
      <scheme val="minor"/>
    </font>
    <font>
      <b/>
      <sz val="8"/>
      <color rgb="FFFF0000"/>
      <name val="Calibri"/>
      <family val="2"/>
      <scheme val="minor"/>
    </font>
    <font>
      <sz val="11"/>
      <color theme="5" tint="-0.249977111117893"/>
      <name val="Calibri"/>
      <family val="2"/>
      <scheme val="minor"/>
    </font>
    <font>
      <b/>
      <sz val="18"/>
      <color theme="1"/>
      <name val="Calibri"/>
      <family val="2"/>
      <scheme val="minor"/>
    </font>
    <font>
      <sz val="16"/>
      <color theme="1"/>
      <name val="Calibri"/>
      <family val="2"/>
      <scheme val="minor"/>
    </font>
    <font>
      <sz val="13"/>
      <color theme="1"/>
      <name val="Calibri"/>
      <family val="2"/>
      <scheme val="minor"/>
    </font>
    <font>
      <sz val="18"/>
      <color theme="1"/>
      <name val="Calibri"/>
      <family val="2"/>
      <scheme val="minor"/>
    </font>
    <font>
      <b/>
      <sz val="22"/>
      <color theme="1"/>
      <name val="Calibri"/>
      <family val="2"/>
      <scheme val="minor"/>
    </font>
  </fonts>
  <fills count="16">
    <fill>
      <patternFill patternType="none"/>
    </fill>
    <fill>
      <patternFill patternType="gray125"/>
    </fill>
    <fill>
      <patternFill patternType="solid">
        <fgColor indexed="22"/>
        <bgColor indexed="64"/>
      </patternFill>
    </fill>
    <fill>
      <patternFill patternType="solid">
        <fgColor indexed="26"/>
      </patternFill>
    </fill>
    <fill>
      <patternFill patternType="solid">
        <fgColor theme="0"/>
        <bgColor indexed="64"/>
      </patternFill>
    </fill>
    <fill>
      <patternFill patternType="solid">
        <fgColor rgb="FFFFFF00"/>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F9B277"/>
        <bgColor indexed="64"/>
      </patternFill>
    </fill>
    <fill>
      <patternFill patternType="solid">
        <fgColor theme="9" tint="-0.249977111117893"/>
        <bgColor indexed="64"/>
      </patternFill>
    </fill>
    <fill>
      <patternFill patternType="solid">
        <fgColor theme="6" tint="0.39997558519241921"/>
        <bgColor indexed="64"/>
      </patternFill>
    </fill>
    <fill>
      <patternFill patternType="solid">
        <fgColor rgb="FFFFC000"/>
        <bgColor indexed="64"/>
      </patternFill>
    </fill>
    <fill>
      <patternFill patternType="solid">
        <fgColor rgb="FFFF6600"/>
        <bgColor indexed="64"/>
      </patternFill>
    </fill>
  </fills>
  <borders count="5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bottom style="medium">
        <color indexed="64"/>
      </bottom>
      <diagonal/>
    </border>
  </borders>
  <cellStyleXfs count="123">
    <xf numFmtId="0" fontId="0" fillId="0" borderId="0"/>
    <xf numFmtId="0" fontId="5" fillId="0" borderId="0"/>
    <xf numFmtId="164"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3" borderId="24" applyNumberFormat="0" applyFont="0" applyAlignment="0" applyProtection="0"/>
    <xf numFmtId="0" fontId="5" fillId="3" borderId="24" applyNumberFormat="0" applyFont="0" applyAlignment="0" applyProtection="0"/>
    <xf numFmtId="0" fontId="5" fillId="3" borderId="24" applyNumberFormat="0" applyFont="0" applyAlignment="0" applyProtection="0"/>
    <xf numFmtId="0" fontId="5" fillId="3" borderId="24" applyNumberFormat="0" applyFont="0" applyAlignment="0" applyProtection="0"/>
    <xf numFmtId="0" fontId="5" fillId="3" borderId="24" applyNumberFormat="0" applyFont="0" applyAlignment="0" applyProtection="0"/>
    <xf numFmtId="0" fontId="5" fillId="3" borderId="24" applyNumberFormat="0" applyFont="0" applyAlignment="0" applyProtection="0"/>
    <xf numFmtId="0" fontId="5" fillId="3" borderId="24" applyNumberFormat="0" applyFont="0" applyAlignment="0" applyProtection="0"/>
    <xf numFmtId="0" fontId="5" fillId="3" borderId="24" applyNumberFormat="0" applyFont="0" applyAlignment="0" applyProtection="0"/>
    <xf numFmtId="0" fontId="5" fillId="3" borderId="24" applyNumberFormat="0" applyFont="0" applyAlignment="0" applyProtection="0"/>
    <xf numFmtId="0" fontId="5" fillId="3" borderId="24" applyNumberFormat="0" applyFont="0" applyAlignment="0" applyProtection="0"/>
    <xf numFmtId="0" fontId="5" fillId="3" borderId="24" applyNumberFormat="0" applyFont="0" applyAlignment="0" applyProtection="0"/>
    <xf numFmtId="0" fontId="5" fillId="3" borderId="24" applyNumberFormat="0" applyFont="0" applyAlignment="0" applyProtection="0"/>
    <xf numFmtId="0" fontId="5" fillId="3" borderId="24"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12" fontId="5" fillId="0" borderId="0" applyFont="0" applyFill="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905">
    <xf numFmtId="0" fontId="0" fillId="0" borderId="0" xfId="0"/>
    <xf numFmtId="0" fontId="5" fillId="0" borderId="9" xfId="1" applyBorder="1"/>
    <xf numFmtId="0" fontId="10" fillId="0" borderId="11" xfId="1" applyFont="1" applyBorder="1"/>
    <xf numFmtId="0" fontId="5" fillId="0" borderId="0" xfId="1"/>
    <xf numFmtId="0" fontId="5" fillId="0" borderId="12" xfId="1" applyBorder="1"/>
    <xf numFmtId="0" fontId="10" fillId="0" borderId="13" xfId="1" applyFont="1" applyBorder="1"/>
    <xf numFmtId="0" fontId="10" fillId="0" borderId="0" xfId="1" applyFont="1"/>
    <xf numFmtId="0" fontId="5" fillId="0" borderId="14" xfId="1" applyBorder="1"/>
    <xf numFmtId="0" fontId="10" fillId="0" borderId="10" xfId="1" applyFont="1" applyBorder="1"/>
    <xf numFmtId="0" fontId="14" fillId="0" borderId="0" xfId="1" applyFont="1" applyAlignment="1">
      <alignment horizontal="center"/>
    </xf>
    <xf numFmtId="0" fontId="9" fillId="0" borderId="0" xfId="1" applyFont="1" applyAlignment="1">
      <alignment horizontal="center"/>
    </xf>
    <xf numFmtId="0" fontId="18" fillId="0" borderId="0" xfId="1" applyFont="1"/>
    <xf numFmtId="0" fontId="20" fillId="0" borderId="0" xfId="1" applyFont="1"/>
    <xf numFmtId="0" fontId="22" fillId="0" borderId="0" xfId="1" applyFont="1"/>
    <xf numFmtId="0" fontId="12" fillId="0" borderId="13" xfId="1" applyFont="1" applyBorder="1"/>
    <xf numFmtId="0" fontId="18" fillId="0" borderId="15" xfId="1" applyFont="1" applyBorder="1"/>
    <xf numFmtId="0" fontId="9" fillId="0" borderId="0" xfId="1" applyFont="1" applyAlignment="1">
      <alignment horizontal="left"/>
    </xf>
    <xf numFmtId="0" fontId="6" fillId="0" borderId="0" xfId="1" applyFont="1"/>
    <xf numFmtId="0" fontId="15" fillId="0" borderId="0" xfId="1" applyFont="1"/>
    <xf numFmtId="0" fontId="12" fillId="0" borderId="16" xfId="1" applyFont="1" applyBorder="1"/>
    <xf numFmtId="0" fontId="21" fillId="0" borderId="15" xfId="1" applyFont="1" applyBorder="1"/>
    <xf numFmtId="0" fontId="24" fillId="0" borderId="13" xfId="1" applyFont="1" applyBorder="1"/>
    <xf numFmtId="0" fontId="17" fillId="0" borderId="13" xfId="1" applyFont="1" applyBorder="1"/>
    <xf numFmtId="0" fontId="25" fillId="0" borderId="0" xfId="1" applyFont="1"/>
    <xf numFmtId="0" fontId="21" fillId="0" borderId="18" xfId="1" applyFont="1" applyBorder="1"/>
    <xf numFmtId="0" fontId="13" fillId="0" borderId="0" xfId="1" applyFont="1"/>
    <xf numFmtId="0" fontId="23" fillId="0" borderId="0" xfId="1" applyFont="1"/>
    <xf numFmtId="17" fontId="21" fillId="0" borderId="18" xfId="1" applyNumberFormat="1" applyFont="1" applyBorder="1" applyAlignment="1">
      <alignment horizontal="left"/>
    </xf>
    <xf numFmtId="0" fontId="22" fillId="0" borderId="15" xfId="1" applyFont="1" applyBorder="1"/>
    <xf numFmtId="0" fontId="23" fillId="0" borderId="0" xfId="1" applyFont="1" applyAlignment="1" applyProtection="1">
      <alignment vertical="top"/>
      <protection locked="0"/>
    </xf>
    <xf numFmtId="0" fontId="23" fillId="0" borderId="18" xfId="1" applyFont="1" applyBorder="1"/>
    <xf numFmtId="0" fontId="0" fillId="0" borderId="0" xfId="0" applyAlignment="1">
      <alignment horizontal="right"/>
    </xf>
    <xf numFmtId="0" fontId="2" fillId="0" borderId="0" xfId="0" applyFont="1"/>
    <xf numFmtId="0" fontId="35" fillId="0" borderId="0" xfId="0" applyFont="1" applyAlignment="1">
      <alignment horizontal="right"/>
    </xf>
    <xf numFmtId="0" fontId="35" fillId="0" borderId="0" xfId="0" applyFont="1"/>
    <xf numFmtId="2" fontId="2" fillId="0" borderId="0" xfId="0" applyNumberFormat="1" applyFont="1"/>
    <xf numFmtId="0" fontId="2" fillId="0" borderId="0" xfId="0" applyFont="1" applyAlignment="1">
      <alignment horizontal="center"/>
    </xf>
    <xf numFmtId="167" fontId="21" fillId="0" borderId="15" xfId="3" applyNumberFormat="1" applyFont="1" applyBorder="1" applyAlignment="1">
      <alignment horizontal="center" vertical="center"/>
    </xf>
    <xf numFmtId="4" fontId="2" fillId="0" borderId="0" xfId="0" applyNumberFormat="1" applyFont="1" applyAlignment="1">
      <alignment horizontal="center"/>
    </xf>
    <xf numFmtId="2" fontId="2" fillId="0" borderId="0" xfId="0" applyNumberFormat="1" applyFont="1" applyAlignment="1">
      <alignment horizontal="center"/>
    </xf>
    <xf numFmtId="0" fontId="21" fillId="0" borderId="0" xfId="1" applyFont="1" applyAlignment="1">
      <alignment vertical="center"/>
    </xf>
    <xf numFmtId="0" fontId="37" fillId="0" borderId="19" xfId="1" applyFont="1" applyBorder="1" applyAlignment="1">
      <alignment horizontal="centerContinuous" vertical="center"/>
    </xf>
    <xf numFmtId="0" fontId="37" fillId="0" borderId="19" xfId="1" applyFont="1" applyBorder="1" applyAlignment="1">
      <alignment horizontal="center" vertical="center"/>
    </xf>
    <xf numFmtId="0" fontId="38" fillId="0" borderId="0" xfId="1" applyFont="1" applyAlignment="1">
      <alignment horizontal="center" vertical="center"/>
    </xf>
    <xf numFmtId="0" fontId="5" fillId="0" borderId="0" xfId="1" applyAlignment="1">
      <alignment horizontal="center" vertical="center"/>
    </xf>
    <xf numFmtId="0" fontId="16" fillId="0" borderId="0" xfId="1" applyFont="1" applyAlignment="1">
      <alignment vertical="center"/>
    </xf>
    <xf numFmtId="0" fontId="37" fillId="0" borderId="0" xfId="1" applyFont="1" applyAlignment="1">
      <alignment horizontal="center" vertical="center"/>
    </xf>
    <xf numFmtId="0" fontId="15" fillId="0" borderId="0" xfId="1" applyFont="1" applyAlignment="1">
      <alignment horizontal="center" vertical="center"/>
    </xf>
    <xf numFmtId="0" fontId="8" fillId="0" borderId="0" xfId="1" applyFont="1" applyAlignment="1">
      <alignment horizontal="centerContinuous"/>
    </xf>
    <xf numFmtId="0" fontId="39" fillId="0" borderId="0" xfId="1" applyFont="1" applyAlignment="1">
      <alignment vertical="center"/>
    </xf>
    <xf numFmtId="0" fontId="33" fillId="0" borderId="0" xfId="1" applyFont="1" applyAlignment="1" applyProtection="1">
      <alignment vertical="top"/>
      <protection locked="0"/>
    </xf>
    <xf numFmtId="10" fontId="22" fillId="0" borderId="33" xfId="6" applyNumberFormat="1" applyFont="1" applyBorder="1" applyAlignment="1">
      <alignment horizontal="center" vertical="center"/>
    </xf>
    <xf numFmtId="2" fontId="0" fillId="0" borderId="0" xfId="0" applyNumberFormat="1" applyAlignment="1">
      <alignment horizontal="center"/>
    </xf>
    <xf numFmtId="1" fontId="0" fillId="0" borderId="0" xfId="0" applyNumberFormat="1" applyAlignment="1">
      <alignment horizontal="center"/>
    </xf>
    <xf numFmtId="0" fontId="15" fillId="0" borderId="20" xfId="1" applyFont="1" applyBorder="1" applyAlignment="1">
      <alignment vertical="center"/>
    </xf>
    <xf numFmtId="0" fontId="15" fillId="0" borderId="0" xfId="1" applyFont="1" applyAlignment="1">
      <alignment vertical="center"/>
    </xf>
    <xf numFmtId="0" fontId="15" fillId="0" borderId="17" xfId="1" applyFont="1" applyBorder="1" applyAlignment="1">
      <alignment vertical="center"/>
    </xf>
    <xf numFmtId="0" fontId="41" fillId="0" borderId="0" xfId="1" applyFont="1"/>
    <xf numFmtId="0" fontId="21" fillId="0" borderId="19" xfId="1" applyFont="1" applyBorder="1" applyAlignment="1">
      <alignment horizontal="centerContinuous" vertical="center"/>
    </xf>
    <xf numFmtId="4" fontId="5" fillId="0" borderId="0" xfId="1" applyNumberFormat="1" applyAlignment="1">
      <alignment horizontal="center"/>
    </xf>
    <xf numFmtId="4" fontId="16" fillId="0" borderId="0" xfId="1" applyNumberFormat="1" applyFont="1" applyAlignment="1">
      <alignment vertical="center"/>
    </xf>
    <xf numFmtId="4" fontId="37" fillId="0" borderId="19" xfId="1" applyNumberFormat="1" applyFont="1" applyBorder="1" applyAlignment="1">
      <alignment horizontal="center" vertical="center"/>
    </xf>
    <xf numFmtId="0" fontId="30" fillId="0" borderId="0" xfId="0" applyFont="1" applyAlignment="1">
      <alignment vertical="center"/>
    </xf>
    <xf numFmtId="0" fontId="31" fillId="0" borderId="0" xfId="0" applyFont="1" applyAlignment="1">
      <alignment vertical="center"/>
    </xf>
    <xf numFmtId="0" fontId="23" fillId="0" borderId="0" xfId="1" applyFont="1" applyAlignment="1" applyProtection="1">
      <alignment horizontal="center" vertical="top"/>
      <protection locked="0"/>
    </xf>
    <xf numFmtId="1" fontId="6" fillId="0" borderId="0" xfId="1" applyNumberFormat="1" applyFont="1" applyAlignment="1" applyProtection="1">
      <alignment horizontal="center" vertical="top"/>
      <protection locked="0"/>
    </xf>
    <xf numFmtId="2" fontId="6" fillId="0" borderId="0" xfId="1" applyNumberFormat="1" applyFont="1" applyAlignment="1" applyProtection="1">
      <alignment horizontal="center" vertical="top"/>
      <protection locked="0"/>
    </xf>
    <xf numFmtId="0" fontId="6" fillId="0" borderId="0" xfId="1" applyFont="1" applyAlignment="1" applyProtection="1">
      <alignment horizontal="center" vertical="top"/>
      <protection locked="0"/>
    </xf>
    <xf numFmtId="0" fontId="23" fillId="0" borderId="1" xfId="1" applyFont="1" applyBorder="1" applyAlignment="1" applyProtection="1">
      <alignment vertical="top"/>
      <protection locked="0"/>
    </xf>
    <xf numFmtId="0" fontId="29" fillId="0" borderId="2" xfId="0" applyFont="1" applyBorder="1"/>
    <xf numFmtId="0" fontId="19" fillId="0" borderId="3" xfId="1" applyFont="1" applyBorder="1" applyAlignment="1" applyProtection="1">
      <alignment vertical="top"/>
      <protection locked="0"/>
    </xf>
    <xf numFmtId="0" fontId="23" fillId="0" borderId="4" xfId="1" applyFont="1" applyBorder="1" applyAlignment="1" applyProtection="1">
      <alignment vertical="top"/>
      <protection locked="0"/>
    </xf>
    <xf numFmtId="0" fontId="19" fillId="0" borderId="5" xfId="1" applyFont="1" applyBorder="1" applyAlignment="1" applyProtection="1">
      <alignment vertical="top"/>
      <protection locked="0"/>
    </xf>
    <xf numFmtId="0" fontId="6" fillId="0" borderId="5" xfId="1" applyFont="1" applyBorder="1" applyAlignment="1" applyProtection="1">
      <alignment horizontal="center" vertical="top"/>
      <protection locked="0"/>
    </xf>
    <xf numFmtId="0" fontId="23" fillId="0" borderId="0" xfId="1" applyFont="1" applyAlignment="1" applyProtection="1">
      <alignment horizontal="center" vertical="center"/>
      <protection locked="0"/>
    </xf>
    <xf numFmtId="0" fontId="0" fillId="0" borderId="0" xfId="0" applyAlignment="1">
      <alignment vertical="center"/>
    </xf>
    <xf numFmtId="0" fontId="20" fillId="0" borderId="19" xfId="1" applyFont="1" applyBorder="1" applyAlignment="1" applyProtection="1">
      <alignment horizontal="center" vertical="center" wrapText="1"/>
      <protection locked="0"/>
    </xf>
    <xf numFmtId="0" fontId="20" fillId="0" borderId="19" xfId="1" applyFont="1" applyBorder="1" applyAlignment="1" applyProtection="1">
      <alignment horizontal="left" vertical="center"/>
      <protection locked="0"/>
    </xf>
    <xf numFmtId="0" fontId="20" fillId="0" borderId="19" xfId="1" applyFont="1" applyBorder="1" applyAlignment="1" applyProtection="1">
      <alignment horizontal="left" vertical="center" wrapText="1"/>
      <protection locked="0"/>
    </xf>
    <xf numFmtId="1" fontId="27" fillId="0" borderId="19" xfId="1" applyNumberFormat="1" applyFont="1" applyBorder="1" applyAlignment="1" applyProtection="1">
      <alignment horizontal="center" wrapText="1"/>
      <protection locked="0"/>
    </xf>
    <xf numFmtId="2" fontId="20" fillId="0" borderId="19" xfId="1" applyNumberFormat="1" applyFont="1" applyBorder="1" applyAlignment="1" applyProtection="1">
      <alignment horizontal="center" wrapText="1"/>
      <protection locked="0"/>
    </xf>
    <xf numFmtId="2" fontId="20" fillId="0" borderId="19" xfId="1" applyNumberFormat="1" applyFont="1" applyBorder="1" applyAlignment="1" applyProtection="1">
      <alignment wrapText="1"/>
      <protection locked="0"/>
    </xf>
    <xf numFmtId="0" fontId="27" fillId="0" borderId="19" xfId="1" applyFont="1" applyBorder="1" applyAlignment="1" applyProtection="1">
      <alignment horizontal="left" vertical="center" wrapText="1"/>
      <protection locked="0"/>
    </xf>
    <xf numFmtId="0" fontId="37" fillId="0" borderId="19" xfId="1" applyFont="1" applyBorder="1" applyAlignment="1">
      <alignment vertical="center"/>
    </xf>
    <xf numFmtId="4" fontId="37" fillId="0" borderId="19" xfId="1" applyNumberFormat="1" applyFont="1" applyBorder="1" applyAlignment="1">
      <alignment vertical="center"/>
    </xf>
    <xf numFmtId="0" fontId="5" fillId="0" borderId="19" xfId="1" applyBorder="1"/>
    <xf numFmtId="4" fontId="16" fillId="0" borderId="19" xfId="1" applyNumberFormat="1" applyFont="1" applyBorder="1" applyAlignment="1">
      <alignment vertical="center"/>
    </xf>
    <xf numFmtId="0" fontId="15" fillId="0" borderId="19" xfId="1" applyFont="1" applyBorder="1" applyAlignment="1">
      <alignment vertical="center"/>
    </xf>
    <xf numFmtId="0" fontId="2" fillId="5" borderId="0" xfId="0" applyFont="1" applyFill="1"/>
    <xf numFmtId="0" fontId="42" fillId="0" borderId="0" xfId="0" applyFont="1"/>
    <xf numFmtId="0" fontId="0" fillId="0" borderId="0" xfId="0" applyAlignment="1">
      <alignment horizontal="center" vertical="center"/>
    </xf>
    <xf numFmtId="1" fontId="2" fillId="0" borderId="0" xfId="0" applyNumberFormat="1" applyFont="1" applyAlignment="1">
      <alignment horizontal="center"/>
    </xf>
    <xf numFmtId="0" fontId="37" fillId="0" borderId="0" xfId="1" applyFont="1" applyAlignment="1">
      <alignment vertical="center"/>
    </xf>
    <xf numFmtId="0" fontId="46" fillId="6" borderId="34" xfId="1" applyFont="1" applyFill="1" applyBorder="1" applyAlignment="1">
      <alignment horizontal="center" vertical="center"/>
    </xf>
    <xf numFmtId="0" fontId="45" fillId="6" borderId="34" xfId="1" applyFont="1" applyFill="1" applyBorder="1" applyAlignment="1">
      <alignment horizontal="centerContinuous" vertical="center"/>
    </xf>
    <xf numFmtId="0" fontId="44" fillId="6" borderId="34" xfId="1" applyFont="1" applyFill="1" applyBorder="1" applyAlignment="1">
      <alignment horizontal="centerContinuous" vertical="center"/>
    </xf>
    <xf numFmtId="4" fontId="46" fillId="6" borderId="34" xfId="1" applyNumberFormat="1" applyFont="1" applyFill="1" applyBorder="1" applyAlignment="1">
      <alignment horizontal="center" vertical="center"/>
    </xf>
    <xf numFmtId="0" fontId="46" fillId="6" borderId="34" xfId="1" applyFont="1" applyFill="1" applyBorder="1" applyAlignment="1">
      <alignment horizontal="centerContinuous" vertical="center"/>
    </xf>
    <xf numFmtId="0" fontId="46" fillId="6" borderId="34" xfId="1" applyFont="1" applyFill="1" applyBorder="1" applyAlignment="1">
      <alignment horizontal="center"/>
    </xf>
    <xf numFmtId="0" fontId="46" fillId="6" borderId="34" xfId="1" applyFont="1" applyFill="1" applyBorder="1" applyAlignment="1">
      <alignment horizontal="centerContinuous"/>
    </xf>
    <xf numFmtId="0" fontId="43" fillId="0" borderId="0" xfId="0" applyFont="1" applyAlignment="1">
      <alignment horizontal="center"/>
    </xf>
    <xf numFmtId="169" fontId="16" fillId="7" borderId="19" xfId="1" quotePrefix="1" applyNumberFormat="1" applyFont="1" applyFill="1" applyBorder="1" applyAlignment="1">
      <alignment horizontal="center" vertical="center"/>
    </xf>
    <xf numFmtId="2" fontId="16" fillId="7" borderId="19" xfId="1" applyNumberFormat="1" applyFont="1" applyFill="1" applyBorder="1" applyAlignment="1">
      <alignment horizontal="left" vertical="center"/>
    </xf>
    <xf numFmtId="2" fontId="25" fillId="7" borderId="19" xfId="1" applyNumberFormat="1" applyFont="1" applyFill="1" applyBorder="1" applyAlignment="1">
      <alignment horizontal="center" vertical="center"/>
    </xf>
    <xf numFmtId="169" fontId="25" fillId="0" borderId="19" xfId="0" applyNumberFormat="1" applyFont="1" applyBorder="1" applyAlignment="1">
      <alignment horizontal="center" vertical="center"/>
    </xf>
    <xf numFmtId="0" fontId="47" fillId="0" borderId="19" xfId="0" applyFont="1" applyBorder="1" applyAlignment="1">
      <alignment horizontal="justify" vertical="top"/>
    </xf>
    <xf numFmtId="0" fontId="25" fillId="0" borderId="19" xfId="0" applyFont="1" applyBorder="1" applyAlignment="1">
      <alignment horizontal="center" vertical="center"/>
    </xf>
    <xf numFmtId="4" fontId="25" fillId="0" borderId="19" xfId="0" applyNumberFormat="1" applyFont="1" applyBorder="1" applyAlignment="1">
      <alignment horizontal="center" vertical="center"/>
    </xf>
    <xf numFmtId="0" fontId="25" fillId="0" borderId="19" xfId="1" applyFont="1" applyBorder="1"/>
    <xf numFmtId="44" fontId="25" fillId="0" borderId="19" xfId="51" applyFont="1" applyBorder="1" applyAlignment="1">
      <alignment horizontal="center" vertical="center"/>
    </xf>
    <xf numFmtId="0" fontId="25" fillId="0" borderId="19" xfId="1" applyFont="1" applyBorder="1" applyAlignment="1">
      <alignment vertical="center" wrapText="1"/>
    </xf>
    <xf numFmtId="2" fontId="25" fillId="7" borderId="19" xfId="1" applyNumberFormat="1" applyFont="1" applyFill="1" applyBorder="1" applyAlignment="1">
      <alignment horizontal="center" vertical="center" wrapText="1"/>
    </xf>
    <xf numFmtId="169" fontId="16" fillId="7" borderId="19" xfId="0" quotePrefix="1" applyNumberFormat="1" applyFont="1" applyFill="1" applyBorder="1" applyAlignment="1">
      <alignment horizontal="center" vertical="center"/>
    </xf>
    <xf numFmtId="0" fontId="48" fillId="7" borderId="19" xfId="0" applyFont="1" applyFill="1" applyBorder="1" applyAlignment="1">
      <alignment horizontal="justify" vertical="top"/>
    </xf>
    <xf numFmtId="0" fontId="16" fillId="7" borderId="19" xfId="0" applyFont="1" applyFill="1" applyBorder="1" applyAlignment="1">
      <alignment horizontal="center" vertical="center"/>
    </xf>
    <xf numFmtId="4" fontId="16" fillId="7" borderId="19" xfId="0" applyNumberFormat="1" applyFont="1" applyFill="1" applyBorder="1" applyAlignment="1">
      <alignment horizontal="center" vertical="center"/>
    </xf>
    <xf numFmtId="0" fontId="16" fillId="7" borderId="19" xfId="1" applyFont="1" applyFill="1" applyBorder="1" applyAlignment="1">
      <alignment vertical="center" wrapText="1"/>
    </xf>
    <xf numFmtId="0" fontId="16" fillId="7" borderId="19" xfId="1" applyFont="1" applyFill="1" applyBorder="1"/>
    <xf numFmtId="169" fontId="25" fillId="0" borderId="0" xfId="0" applyNumberFormat="1" applyFont="1" applyAlignment="1">
      <alignment horizontal="center" vertical="center"/>
    </xf>
    <xf numFmtId="0" fontId="47" fillId="0" borderId="0" xfId="0" applyFont="1" applyAlignment="1">
      <alignment horizontal="justify" vertical="top"/>
    </xf>
    <xf numFmtId="0" fontId="25" fillId="0" borderId="0" xfId="0" applyFont="1" applyAlignment="1">
      <alignment horizontal="center" vertical="center"/>
    </xf>
    <xf numFmtId="4" fontId="25" fillId="0" borderId="0" xfId="0" applyNumberFormat="1" applyFont="1" applyAlignment="1">
      <alignment horizontal="center" vertical="center"/>
    </xf>
    <xf numFmtId="0" fontId="25" fillId="0" borderId="0" xfId="1" applyFont="1" applyAlignment="1">
      <alignment vertical="center" wrapText="1"/>
    </xf>
    <xf numFmtId="44" fontId="25" fillId="0" borderId="0" xfId="51" applyFont="1" applyBorder="1" applyAlignment="1">
      <alignment horizontal="center" vertical="center"/>
    </xf>
    <xf numFmtId="0" fontId="5" fillId="0" borderId="21" xfId="1" applyBorder="1" applyAlignment="1">
      <alignment horizontal="center" vertical="center"/>
    </xf>
    <xf numFmtId="0" fontId="20" fillId="0" borderId="23" xfId="1" applyFont="1" applyBorder="1"/>
    <xf numFmtId="0" fontId="5" fillId="0" borderId="23" xfId="1" applyBorder="1"/>
    <xf numFmtId="4" fontId="5" fillId="0" borderId="23" xfId="1" applyNumberFormat="1" applyBorder="1" applyAlignment="1">
      <alignment horizontal="center"/>
    </xf>
    <xf numFmtId="44" fontId="5" fillId="0" borderId="23" xfId="51" applyFont="1" applyBorder="1" applyAlignment="1">
      <alignment horizontal="center" vertical="center"/>
    </xf>
    <xf numFmtId="0" fontId="5" fillId="0" borderId="22" xfId="1" applyBorder="1"/>
    <xf numFmtId="0" fontId="5" fillId="0" borderId="23" xfId="1" applyBorder="1" applyAlignment="1">
      <alignment horizontal="center" vertical="center"/>
    </xf>
    <xf numFmtId="44" fontId="5" fillId="0" borderId="23" xfId="1" applyNumberFormat="1" applyBorder="1" applyAlignment="1">
      <alignment horizontal="center" vertical="center"/>
    </xf>
    <xf numFmtId="44" fontId="8" fillId="0" borderId="23" xfId="1" applyNumberFormat="1" applyFont="1" applyBorder="1" applyAlignment="1">
      <alignment horizontal="center" vertical="center"/>
    </xf>
    <xf numFmtId="49" fontId="2" fillId="0" borderId="0" xfId="54" quotePrefix="1" applyNumberFormat="1" applyFont="1"/>
    <xf numFmtId="44" fontId="2" fillId="0" borderId="0" xfId="51" applyFont="1"/>
    <xf numFmtId="44" fontId="16" fillId="7" borderId="19" xfId="1" applyNumberFormat="1" applyFont="1" applyFill="1" applyBorder="1" applyAlignment="1">
      <alignment horizontal="center" vertical="center"/>
    </xf>
    <xf numFmtId="44" fontId="49" fillId="0" borderId="0" xfId="51" applyFont="1"/>
    <xf numFmtId="44" fontId="5" fillId="0" borderId="0" xfId="1" applyNumberFormat="1"/>
    <xf numFmtId="0" fontId="18" fillId="0" borderId="9" xfId="1" applyFont="1" applyBorder="1"/>
    <xf numFmtId="0" fontId="18" fillId="0" borderId="10" xfId="1" applyFont="1" applyBorder="1"/>
    <xf numFmtId="0" fontId="20" fillId="0" borderId="12" xfId="1" applyFont="1" applyBorder="1" applyAlignment="1">
      <alignment vertical="top"/>
    </xf>
    <xf numFmtId="0" fontId="20" fillId="0" borderId="12" xfId="1" applyFont="1" applyBorder="1"/>
    <xf numFmtId="0" fontId="21" fillId="0" borderId="0" xfId="1" applyFont="1"/>
    <xf numFmtId="0" fontId="27" fillId="0" borderId="12" xfId="1" applyFont="1" applyBorder="1" applyAlignment="1">
      <alignment wrapText="1"/>
    </xf>
    <xf numFmtId="0" fontId="27" fillId="0" borderId="12" xfId="1" applyFont="1" applyBorder="1"/>
    <xf numFmtId="0" fontId="27" fillId="0" borderId="0" xfId="1" applyFont="1"/>
    <xf numFmtId="0" fontId="7" fillId="0" borderId="0" xfId="1" applyFont="1"/>
    <xf numFmtId="0" fontId="7" fillId="0" borderId="12" xfId="1" applyFont="1" applyBorder="1"/>
    <xf numFmtId="0" fontId="26" fillId="0" borderId="12" xfId="1" applyFont="1" applyBorder="1"/>
    <xf numFmtId="0" fontId="26" fillId="0" borderId="0" xfId="1" applyFont="1"/>
    <xf numFmtId="0" fontId="21" fillId="0" borderId="12" xfId="1" applyFont="1" applyBorder="1"/>
    <xf numFmtId="0" fontId="21" fillId="0" borderId="12" xfId="1" applyFont="1" applyBorder="1" applyAlignment="1">
      <alignment vertical="center" wrapText="1"/>
    </xf>
    <xf numFmtId="0" fontId="21" fillId="0" borderId="0" xfId="1" applyFont="1" applyAlignment="1">
      <alignment vertical="center" wrapText="1"/>
    </xf>
    <xf numFmtId="0" fontId="28" fillId="0" borderId="0" xfId="1" applyFont="1"/>
    <xf numFmtId="0" fontId="28" fillId="0" borderId="12" xfId="1" applyFont="1" applyBorder="1" applyAlignment="1">
      <alignment horizontal="center"/>
    </xf>
    <xf numFmtId="0" fontId="28" fillId="0" borderId="0" xfId="1" applyFont="1" applyAlignment="1">
      <alignment horizontal="center"/>
    </xf>
    <xf numFmtId="0" fontId="6" fillId="0" borderId="12" xfId="1" applyFont="1" applyBorder="1"/>
    <xf numFmtId="0" fontId="18" fillId="0" borderId="12" xfId="1" applyFont="1" applyBorder="1"/>
    <xf numFmtId="0" fontId="18" fillId="0" borderId="14" xfId="1" applyFont="1" applyBorder="1"/>
    <xf numFmtId="0" fontId="24" fillId="0" borderId="16" xfId="1" applyFont="1" applyBorder="1"/>
    <xf numFmtId="0" fontId="50" fillId="0" borderId="0" xfId="0" applyFont="1" applyAlignment="1">
      <alignment horizontal="center" vertical="center"/>
    </xf>
    <xf numFmtId="0" fontId="20" fillId="0" borderId="9" xfId="1" applyFont="1" applyBorder="1"/>
    <xf numFmtId="0" fontId="18" fillId="0" borderId="11" xfId="1" applyFont="1" applyBorder="1"/>
    <xf numFmtId="0" fontId="3" fillId="0" borderId="13" xfId="0" applyFont="1" applyBorder="1"/>
    <xf numFmtId="0" fontId="3" fillId="0" borderId="0" xfId="0" applyFont="1"/>
    <xf numFmtId="0" fontId="13" fillId="0" borderId="13" xfId="1" applyFont="1" applyBorder="1" applyAlignment="1">
      <alignment vertical="center"/>
    </xf>
    <xf numFmtId="0" fontId="13" fillId="0" borderId="0" xfId="1" applyFont="1" applyAlignment="1">
      <alignment vertical="center"/>
    </xf>
    <xf numFmtId="0" fontId="4" fillId="0" borderId="13" xfId="0" applyFont="1" applyBorder="1"/>
    <xf numFmtId="0" fontId="4" fillId="0" borderId="0" xfId="0" applyFont="1"/>
    <xf numFmtId="166" fontId="10" fillId="0" borderId="0" xfId="50" applyFont="1"/>
    <xf numFmtId="0" fontId="7" fillId="0" borderId="13" xfId="1" applyFont="1" applyBorder="1"/>
    <xf numFmtId="0" fontId="53" fillId="0" borderId="0" xfId="1" applyFont="1"/>
    <xf numFmtId="0" fontId="32" fillId="0" borderId="0" xfId="1" applyFont="1"/>
    <xf numFmtId="0" fontId="32" fillId="0" borderId="13" xfId="1" applyFont="1" applyBorder="1"/>
    <xf numFmtId="0" fontId="54" fillId="0" borderId="0" xfId="1" applyFont="1" applyAlignment="1">
      <alignment horizontal="center"/>
    </xf>
    <xf numFmtId="166" fontId="10" fillId="0" borderId="0" xfId="50" applyFont="1" applyFill="1"/>
    <xf numFmtId="0" fontId="18" fillId="0" borderId="13" xfId="1" applyFont="1" applyBorder="1"/>
    <xf numFmtId="0" fontId="22" fillId="0" borderId="0" xfId="1" applyFont="1" applyAlignment="1">
      <alignment vertical="top"/>
    </xf>
    <xf numFmtId="0" fontId="21" fillId="0" borderId="17" xfId="1" applyFont="1" applyBorder="1" applyAlignment="1">
      <alignment vertical="top" wrapText="1"/>
    </xf>
    <xf numFmtId="0" fontId="21" fillId="0" borderId="17" xfId="1" applyFont="1" applyBorder="1" applyAlignment="1">
      <alignment vertical="top"/>
    </xf>
    <xf numFmtId="0" fontId="22" fillId="0" borderId="0" xfId="1" applyFont="1" applyAlignment="1">
      <alignment horizontal="left"/>
    </xf>
    <xf numFmtId="0" fontId="21" fillId="0" borderId="17" xfId="1" applyFont="1" applyBorder="1"/>
    <xf numFmtId="0" fontId="23" fillId="0" borderId="17" xfId="1" applyFont="1" applyBorder="1"/>
    <xf numFmtId="0" fontId="18" fillId="0" borderId="17" xfId="1" applyFont="1" applyBorder="1"/>
    <xf numFmtId="0" fontId="26" fillId="0" borderId="13" xfId="1" applyFont="1" applyBorder="1"/>
    <xf numFmtId="0" fontId="26" fillId="0" borderId="0" xfId="1" applyFont="1" applyAlignment="1">
      <alignment vertical="top" wrapText="1"/>
    </xf>
    <xf numFmtId="0" fontId="18" fillId="0" borderId="18" xfId="1" applyFont="1" applyBorder="1"/>
    <xf numFmtId="0" fontId="18" fillId="0" borderId="20" xfId="1" applyFont="1" applyBorder="1"/>
    <xf numFmtId="0" fontId="22" fillId="0" borderId="12" xfId="1" applyFont="1" applyBorder="1"/>
    <xf numFmtId="0" fontId="22" fillId="0" borderId="13" xfId="1" applyFont="1" applyBorder="1"/>
    <xf numFmtId="0" fontId="21" fillId="0" borderId="0" xfId="1" applyFont="1" applyAlignment="1">
      <alignment horizontal="center"/>
    </xf>
    <xf numFmtId="0" fontId="55" fillId="0" borderId="0" xfId="1" applyFont="1"/>
    <xf numFmtId="17" fontId="22" fillId="0" borderId="0" xfId="1" applyNumberFormat="1" applyFont="1"/>
    <xf numFmtId="0" fontId="22" fillId="0" borderId="0" xfId="1" applyFont="1" applyAlignment="1">
      <alignment horizontal="center"/>
    </xf>
    <xf numFmtId="0" fontId="20" fillId="0" borderId="14" xfId="1" applyFont="1" applyBorder="1"/>
    <xf numFmtId="0" fontId="18" fillId="0" borderId="16" xfId="1" applyFont="1" applyBorder="1"/>
    <xf numFmtId="0" fontId="52" fillId="0" borderId="13" xfId="1" applyFont="1" applyBorder="1" applyAlignment="1">
      <alignment vertical="center"/>
    </xf>
    <xf numFmtId="0" fontId="52" fillId="0" borderId="0" xfId="1" applyFont="1" applyAlignment="1">
      <alignment vertical="center"/>
    </xf>
    <xf numFmtId="0" fontId="57" fillId="0" borderId="0" xfId="1" applyFont="1" applyAlignment="1">
      <alignment horizontal="center"/>
    </xf>
    <xf numFmtId="0" fontId="20" fillId="0" borderId="0" xfId="1" applyFont="1" applyAlignment="1">
      <alignment vertical="center"/>
    </xf>
    <xf numFmtId="0" fontId="22" fillId="0" borderId="0" xfId="1" applyFont="1" applyAlignment="1">
      <alignment vertical="center"/>
    </xf>
    <xf numFmtId="44" fontId="58" fillId="0" borderId="0" xfId="51" applyFont="1"/>
    <xf numFmtId="0" fontId="58" fillId="0" borderId="0" xfId="0" applyFont="1"/>
    <xf numFmtId="44" fontId="0" fillId="0" borderId="0" xfId="51" applyFont="1"/>
    <xf numFmtId="0" fontId="25" fillId="0" borderId="12" xfId="1" applyFont="1" applyBorder="1"/>
    <xf numFmtId="0" fontId="59" fillId="0" borderId="13" xfId="1" applyFont="1" applyBorder="1"/>
    <xf numFmtId="0" fontId="22" fillId="0" borderId="25" xfId="1" applyFont="1" applyBorder="1" applyAlignment="1">
      <alignment horizontal="center" vertical="center"/>
    </xf>
    <xf numFmtId="4" fontId="22" fillId="0" borderId="25" xfId="1" applyNumberFormat="1" applyFont="1" applyBorder="1" applyAlignment="1">
      <alignment horizontal="center" vertical="center"/>
    </xf>
    <xf numFmtId="44" fontId="22" fillId="0" borderId="25" xfId="51" applyFont="1" applyBorder="1" applyAlignment="1">
      <alignment horizontal="center" vertical="center"/>
    </xf>
    <xf numFmtId="0" fontId="60" fillId="0" borderId="13" xfId="1" applyFont="1" applyBorder="1"/>
    <xf numFmtId="0" fontId="7" fillId="0" borderId="0" xfId="1" applyFont="1" applyAlignment="1">
      <alignment horizontal="right"/>
    </xf>
    <xf numFmtId="4" fontId="7" fillId="0" borderId="7" xfId="1" applyNumberFormat="1" applyFont="1" applyBorder="1"/>
    <xf numFmtId="8" fontId="18" fillId="0" borderId="15" xfId="1" applyNumberFormat="1" applyFont="1" applyBorder="1"/>
    <xf numFmtId="0" fontId="7" fillId="0" borderId="15" xfId="1" applyFont="1" applyBorder="1" applyAlignment="1">
      <alignment horizontal="right"/>
    </xf>
    <xf numFmtId="4" fontId="7" fillId="0" borderId="15" xfId="1" applyNumberFormat="1" applyFont="1" applyBorder="1"/>
    <xf numFmtId="0" fontId="10" fillId="0" borderId="16" xfId="1" applyFont="1" applyBorder="1"/>
    <xf numFmtId="44" fontId="61" fillId="0" borderId="0" xfId="51" applyFont="1"/>
    <xf numFmtId="0" fontId="52" fillId="0" borderId="0" xfId="1" applyFont="1" applyAlignment="1">
      <alignment horizontal="center"/>
    </xf>
    <xf numFmtId="0" fontId="7" fillId="0" borderId="2" xfId="1" applyFont="1" applyBorder="1"/>
    <xf numFmtId="0" fontId="7" fillId="0" borderId="3" xfId="1" applyFont="1" applyBorder="1" applyAlignment="1">
      <alignment horizontal="center"/>
    </xf>
    <xf numFmtId="0" fontId="23" fillId="0" borderId="4" xfId="1" applyFont="1" applyBorder="1" applyAlignment="1">
      <alignment vertical="top"/>
    </xf>
    <xf numFmtId="0" fontId="21" fillId="0" borderId="4" xfId="1" applyFont="1" applyBorder="1"/>
    <xf numFmtId="0" fontId="18" fillId="0" borderId="5" xfId="1" applyFont="1" applyBorder="1"/>
    <xf numFmtId="0" fontId="26" fillId="0" borderId="5" xfId="1" applyFont="1" applyBorder="1"/>
    <xf numFmtId="0" fontId="23" fillId="0" borderId="20" xfId="1" applyFont="1" applyBorder="1"/>
    <xf numFmtId="0" fontId="22" fillId="0" borderId="18" xfId="1" applyFont="1" applyBorder="1"/>
    <xf numFmtId="0" fontId="63" fillId="0" borderId="5" xfId="1" applyFont="1" applyBorder="1" applyAlignment="1">
      <alignment horizontal="center" vertical="center"/>
    </xf>
    <xf numFmtId="0" fontId="64" fillId="0" borderId="19" xfId="1" applyFont="1" applyBorder="1" applyAlignment="1">
      <alignment horizontal="center"/>
    </xf>
    <xf numFmtId="0" fontId="64" fillId="0" borderId="4" xfId="1" applyFont="1" applyBorder="1" applyAlignment="1">
      <alignment horizontal="center"/>
    </xf>
    <xf numFmtId="0" fontId="18" fillId="0" borderId="4" xfId="1" applyFont="1" applyBorder="1"/>
    <xf numFmtId="0" fontId="13" fillId="0" borderId="4" xfId="1" applyFont="1" applyBorder="1"/>
    <xf numFmtId="0" fontId="15" fillId="0" borderId="12" xfId="1" applyFont="1" applyBorder="1"/>
    <xf numFmtId="0" fontId="22" fillId="0" borderId="5" xfId="1" applyFont="1" applyBorder="1"/>
    <xf numFmtId="0" fontId="21" fillId="0" borderId="6" xfId="1" applyFont="1" applyBorder="1"/>
    <xf numFmtId="0" fontId="22" fillId="0" borderId="7" xfId="1" applyFont="1" applyBorder="1"/>
    <xf numFmtId="0" fontId="22" fillId="0" borderId="8" xfId="1" applyFont="1" applyBorder="1"/>
    <xf numFmtId="0" fontId="55" fillId="0" borderId="15" xfId="1" applyFont="1" applyBorder="1"/>
    <xf numFmtId="0" fontId="20" fillId="0" borderId="0" xfId="1" applyFont="1" applyAlignment="1">
      <alignment vertical="top"/>
    </xf>
    <xf numFmtId="0" fontId="2" fillId="0" borderId="0" xfId="0" applyFont="1" applyAlignment="1">
      <alignment vertical="center" wrapText="1"/>
    </xf>
    <xf numFmtId="0" fontId="38" fillId="0" borderId="9" xfId="1" applyFont="1" applyBorder="1" applyAlignment="1">
      <alignment horizontal="center" vertical="center"/>
    </xf>
    <xf numFmtId="0" fontId="38" fillId="0" borderId="10" xfId="1" applyFont="1" applyBorder="1" applyAlignment="1">
      <alignment wrapText="1"/>
    </xf>
    <xf numFmtId="0" fontId="5" fillId="0" borderId="10" xfId="1" applyBorder="1"/>
    <xf numFmtId="2" fontId="5" fillId="0" borderId="10" xfId="1" applyNumberFormat="1" applyBorder="1" applyAlignment="1">
      <alignment horizontal="center"/>
    </xf>
    <xf numFmtId="0" fontId="5" fillId="0" borderId="10" xfId="1" applyBorder="1" applyAlignment="1">
      <alignment horizontal="left"/>
    </xf>
    <xf numFmtId="0" fontId="5" fillId="0" borderId="11" xfId="1" applyBorder="1"/>
    <xf numFmtId="0" fontId="39" fillId="0" borderId="9" xfId="1" applyFont="1" applyBorder="1" applyAlignment="1">
      <alignment vertical="center"/>
    </xf>
    <xf numFmtId="0" fontId="5" fillId="0" borderId="12" xfId="1" applyBorder="1" applyAlignment="1">
      <alignment horizontal="center" vertical="center"/>
    </xf>
    <xf numFmtId="0" fontId="5" fillId="0" borderId="13" xfId="1" applyBorder="1"/>
    <xf numFmtId="0" fontId="37" fillId="0" borderId="12" xfId="1" applyFont="1" applyBorder="1" applyAlignment="1">
      <alignment horizontal="center" vertical="center"/>
    </xf>
    <xf numFmtId="0" fontId="15" fillId="0" borderId="12" xfId="1" applyFont="1" applyBorder="1" applyAlignment="1">
      <alignment horizontal="center" vertical="center"/>
    </xf>
    <xf numFmtId="0" fontId="5" fillId="0" borderId="7" xfId="1" applyBorder="1"/>
    <xf numFmtId="0" fontId="5" fillId="0" borderId="23" xfId="1" applyBorder="1" applyAlignment="1">
      <alignment horizontal="left"/>
    </xf>
    <xf numFmtId="0" fontId="5" fillId="0" borderId="13" xfId="1" applyBorder="1" applyAlignment="1">
      <alignment horizontal="center"/>
    </xf>
    <xf numFmtId="0" fontId="5" fillId="0" borderId="9" xfId="1" applyBorder="1" applyAlignment="1">
      <alignment vertical="center"/>
    </xf>
    <xf numFmtId="0" fontId="5" fillId="0" borderId="10" xfId="1" applyBorder="1" applyAlignment="1">
      <alignment vertical="center"/>
    </xf>
    <xf numFmtId="0" fontId="5" fillId="0" borderId="12" xfId="1" applyBorder="1" applyAlignment="1">
      <alignment vertical="center"/>
    </xf>
    <xf numFmtId="0" fontId="5" fillId="0" borderId="0" xfId="1" applyAlignment="1">
      <alignment vertical="center"/>
    </xf>
    <xf numFmtId="0" fontId="5" fillId="0" borderId="14" xfId="1" applyBorder="1" applyAlignment="1">
      <alignment vertical="center"/>
    </xf>
    <xf numFmtId="0" fontId="5" fillId="0" borderId="15" xfId="1" applyBorder="1" applyAlignment="1">
      <alignment vertical="center"/>
    </xf>
    <xf numFmtId="0" fontId="5" fillId="0" borderId="15" xfId="1" applyBorder="1"/>
    <xf numFmtId="0" fontId="5" fillId="0" borderId="16" xfId="1" applyBorder="1"/>
    <xf numFmtId="0" fontId="5" fillId="0" borderId="14" xfId="1" applyBorder="1" applyAlignment="1">
      <alignment horizontal="center" vertical="center"/>
    </xf>
    <xf numFmtId="2" fontId="5" fillId="0" borderId="15" xfId="1" applyNumberFormat="1" applyBorder="1" applyAlignment="1">
      <alignment horizontal="center"/>
    </xf>
    <xf numFmtId="0" fontId="5" fillId="0" borderId="0" xfId="1" applyAlignment="1">
      <alignment wrapText="1"/>
    </xf>
    <xf numFmtId="2" fontId="5" fillId="0" borderId="0" xfId="1" applyNumberFormat="1" applyAlignment="1">
      <alignment horizontal="center"/>
    </xf>
    <xf numFmtId="0" fontId="5" fillId="0" borderId="0" xfId="1" applyAlignment="1">
      <alignment horizontal="left"/>
    </xf>
    <xf numFmtId="44" fontId="0" fillId="0" borderId="0" xfId="0" applyNumberFormat="1"/>
    <xf numFmtId="0" fontId="52" fillId="9" borderId="19" xfId="0" applyFont="1" applyFill="1" applyBorder="1"/>
    <xf numFmtId="0" fontId="8" fillId="9" borderId="19" xfId="1" applyFont="1" applyFill="1" applyBorder="1"/>
    <xf numFmtId="0" fontId="5" fillId="9" borderId="19" xfId="1" applyFill="1" applyBorder="1"/>
    <xf numFmtId="1" fontId="51" fillId="0" borderId="0" xfId="0" applyNumberFormat="1" applyFont="1" applyAlignment="1">
      <alignment vertical="center"/>
    </xf>
    <xf numFmtId="1" fontId="73" fillId="0" borderId="0" xfId="0" applyNumberFormat="1" applyFont="1" applyAlignment="1">
      <alignment horizontal="center" vertical="center"/>
    </xf>
    <xf numFmtId="0" fontId="18" fillId="10" borderId="0" xfId="1" applyFont="1" applyFill="1"/>
    <xf numFmtId="0" fontId="23" fillId="10" borderId="0" xfId="1" applyFont="1" applyFill="1" applyAlignment="1">
      <alignment horizontal="center"/>
    </xf>
    <xf numFmtId="0" fontId="23" fillId="2" borderId="19" xfId="1" applyFont="1" applyFill="1" applyBorder="1" applyAlignment="1">
      <alignment horizontal="center"/>
    </xf>
    <xf numFmtId="0" fontId="18" fillId="11" borderId="0" xfId="1" applyFont="1" applyFill="1"/>
    <xf numFmtId="0" fontId="23" fillId="11" borderId="0" xfId="1" applyFont="1" applyFill="1" applyAlignment="1">
      <alignment horizontal="center"/>
    </xf>
    <xf numFmtId="0" fontId="21" fillId="11" borderId="0" xfId="1" applyFont="1" applyFill="1" applyAlignment="1">
      <alignment horizontal="center"/>
    </xf>
    <xf numFmtId="0" fontId="23" fillId="0" borderId="0" xfId="1" applyFont="1" applyAlignment="1">
      <alignment vertical="center" wrapText="1"/>
    </xf>
    <xf numFmtId="0" fontId="24" fillId="0" borderId="0" xfId="1" applyFont="1"/>
    <xf numFmtId="0" fontId="27" fillId="0" borderId="0" xfId="1" applyFont="1" applyAlignment="1">
      <alignment wrapText="1"/>
    </xf>
    <xf numFmtId="0" fontId="17" fillId="0" borderId="0" xfId="1" applyFont="1"/>
    <xf numFmtId="0" fontId="23" fillId="0" borderId="13" xfId="1" applyFont="1" applyBorder="1" applyAlignment="1">
      <alignment vertical="center" wrapText="1"/>
    </xf>
    <xf numFmtId="0" fontId="27" fillId="0" borderId="13" xfId="1" applyFont="1" applyBorder="1" applyAlignment="1">
      <alignment wrapText="1"/>
    </xf>
    <xf numFmtId="0" fontId="27" fillId="0" borderId="13" xfId="1" applyFont="1" applyBorder="1"/>
    <xf numFmtId="0" fontId="7" fillId="0" borderId="0" xfId="1" applyFont="1" applyAlignment="1">
      <alignment horizontal="center"/>
    </xf>
    <xf numFmtId="0" fontId="20" fillId="0" borderId="13" xfId="1" applyFont="1" applyBorder="1"/>
    <xf numFmtId="0" fontId="21" fillId="0" borderId="13" xfId="1" applyFont="1" applyBorder="1"/>
    <xf numFmtId="0" fontId="28" fillId="0" borderId="13" xfId="1" applyFont="1" applyBorder="1" applyAlignment="1">
      <alignment horizontal="center"/>
    </xf>
    <xf numFmtId="0" fontId="28" fillId="0" borderId="13" xfId="1" applyFont="1" applyBorder="1"/>
    <xf numFmtId="0" fontId="22" fillId="0" borderId="10" xfId="1" applyFont="1" applyBorder="1" applyAlignment="1">
      <alignment horizontal="right" vertical="center"/>
    </xf>
    <xf numFmtId="0" fontId="21" fillId="0" borderId="10" xfId="1" applyFont="1" applyBorder="1" applyAlignment="1">
      <alignment horizontal="center" vertical="center"/>
    </xf>
    <xf numFmtId="0" fontId="22" fillId="0" borderId="10" xfId="1" applyFont="1" applyBorder="1" applyAlignment="1">
      <alignment horizontal="center" vertical="center"/>
    </xf>
    <xf numFmtId="0" fontId="68" fillId="0" borderId="19" xfId="0" applyFont="1" applyBorder="1" applyAlignment="1">
      <alignment horizontal="center" vertical="center"/>
    </xf>
    <xf numFmtId="0" fontId="68" fillId="0" borderId="19" xfId="0" applyFont="1" applyBorder="1" applyAlignment="1">
      <alignment vertical="center"/>
    </xf>
    <xf numFmtId="49" fontId="68" fillId="0" borderId="19" xfId="0" applyNumberFormat="1" applyFont="1" applyBorder="1" applyAlignment="1">
      <alignment horizontal="left" vertical="center" wrapText="1"/>
    </xf>
    <xf numFmtId="0" fontId="69" fillId="0" borderId="19" xfId="1" applyFont="1" applyBorder="1" applyAlignment="1">
      <alignment horizontal="center" vertical="center"/>
    </xf>
    <xf numFmtId="0" fontId="68" fillId="0" borderId="19" xfId="0" applyFont="1" applyBorder="1" applyAlignment="1">
      <alignment vertical="center" wrapText="1"/>
    </xf>
    <xf numFmtId="0" fontId="5" fillId="0" borderId="15" xfId="1" applyBorder="1" applyAlignment="1">
      <alignment vertical="center" wrapText="1"/>
    </xf>
    <xf numFmtId="172" fontId="5" fillId="0" borderId="0" xfId="1" applyNumberFormat="1" applyAlignment="1">
      <alignment horizontal="center" vertical="center"/>
    </xf>
    <xf numFmtId="0" fontId="0" fillId="0" borderId="19" xfId="0" applyBorder="1" applyAlignment="1">
      <alignment horizontal="justify" vertical="justify"/>
    </xf>
    <xf numFmtId="2" fontId="0" fillId="0" borderId="19" xfId="0" applyNumberFormat="1" applyBorder="1" applyAlignment="1">
      <alignment horizontal="center" vertical="center"/>
    </xf>
    <xf numFmtId="172" fontId="0" fillId="0" borderId="19" xfId="0" applyNumberFormat="1" applyBorder="1" applyAlignment="1">
      <alignment horizontal="center" vertical="center"/>
    </xf>
    <xf numFmtId="2" fontId="0" fillId="0" borderId="19" xfId="0" applyNumberFormat="1" applyBorder="1" applyAlignment="1">
      <alignment horizontal="justify" vertical="justify"/>
    </xf>
    <xf numFmtId="44" fontId="0" fillId="0" borderId="19" xfId="51" applyFont="1" applyBorder="1" applyAlignment="1">
      <alignment horizontal="center" vertical="center"/>
    </xf>
    <xf numFmtId="0" fontId="22" fillId="0" borderId="28" xfId="1" applyFont="1" applyBorder="1" applyAlignment="1">
      <alignment horizontal="center" vertical="center"/>
    </xf>
    <xf numFmtId="4" fontId="22" fillId="0" borderId="28" xfId="1" applyNumberFormat="1" applyFont="1" applyBorder="1" applyAlignment="1">
      <alignment horizontal="center" vertical="center"/>
    </xf>
    <xf numFmtId="44" fontId="22" fillId="0" borderId="28" xfId="51" applyFont="1" applyBorder="1" applyAlignment="1">
      <alignment horizontal="center" vertical="center"/>
    </xf>
    <xf numFmtId="2" fontId="52" fillId="9" borderId="19" xfId="0" applyNumberFormat="1" applyFont="1" applyFill="1" applyBorder="1"/>
    <xf numFmtId="172" fontId="5" fillId="0" borderId="0" xfId="1" applyNumberFormat="1"/>
    <xf numFmtId="0" fontId="38" fillId="0" borderId="0" xfId="1" applyFont="1" applyAlignment="1">
      <alignment vertical="center"/>
    </xf>
    <xf numFmtId="0" fontId="52" fillId="9" borderId="19" xfId="0" applyFont="1" applyFill="1" applyBorder="1" applyAlignment="1">
      <alignment horizontal="center" vertical="center"/>
    </xf>
    <xf numFmtId="49" fontId="52" fillId="9" borderId="19" xfId="0" applyNumberFormat="1" applyFont="1" applyFill="1" applyBorder="1" applyAlignment="1">
      <alignment horizontal="center" vertical="center"/>
    </xf>
    <xf numFmtId="0" fontId="2" fillId="0" borderId="19" xfId="0" applyFont="1" applyBorder="1" applyAlignment="1">
      <alignment horizontal="center" vertical="center"/>
    </xf>
    <xf numFmtId="1" fontId="2" fillId="0" borderId="19" xfId="0" applyNumberFormat="1" applyFont="1" applyBorder="1" applyAlignment="1">
      <alignment horizontal="center" vertical="center"/>
    </xf>
    <xf numFmtId="0" fontId="75" fillId="12" borderId="19" xfId="1" applyFont="1" applyFill="1" applyBorder="1" applyAlignment="1">
      <alignment horizontal="center" vertical="center"/>
    </xf>
    <xf numFmtId="0" fontId="2" fillId="0" borderId="19" xfId="0" applyFont="1" applyBorder="1" applyAlignment="1">
      <alignment horizontal="center" vertical="center" wrapText="1"/>
    </xf>
    <xf numFmtId="2" fontId="0" fillId="0" borderId="19" xfId="0" applyNumberFormat="1" applyBorder="1" applyAlignment="1">
      <alignment horizontal="justify" vertical="justify" wrapText="1"/>
    </xf>
    <xf numFmtId="2" fontId="0" fillId="0" borderId="19" xfId="0" applyNumberFormat="1" applyBorder="1" applyAlignment="1">
      <alignment horizontal="center" vertical="center" wrapText="1"/>
    </xf>
    <xf numFmtId="0" fontId="23" fillId="2" borderId="19" xfId="1" applyFont="1" applyFill="1" applyBorder="1" applyAlignment="1">
      <alignment horizontal="center" vertical="center"/>
    </xf>
    <xf numFmtId="0" fontId="22" fillId="0" borderId="27" xfId="1" applyFont="1" applyBorder="1" applyAlignment="1">
      <alignment vertical="center"/>
    </xf>
    <xf numFmtId="0" fontId="22" fillId="0" borderId="28" xfId="1" applyFont="1" applyBorder="1" applyAlignment="1">
      <alignment vertical="center"/>
    </xf>
    <xf numFmtId="0" fontId="22" fillId="0" borderId="30" xfId="1" applyFont="1" applyBorder="1" applyAlignment="1">
      <alignment vertical="center"/>
    </xf>
    <xf numFmtId="0" fontId="22" fillId="0" borderId="32" xfId="1" applyFont="1" applyBorder="1" applyAlignment="1">
      <alignment vertical="center"/>
    </xf>
    <xf numFmtId="0" fontId="36" fillId="0" borderId="26" xfId="0" applyFont="1" applyBorder="1" applyAlignment="1">
      <alignment vertical="center"/>
    </xf>
    <xf numFmtId="0" fontId="36" fillId="0" borderId="25" xfId="0" applyFont="1" applyBorder="1" applyAlignment="1">
      <alignment vertical="center"/>
    </xf>
    <xf numFmtId="0" fontId="36" fillId="0" borderId="31" xfId="0" applyFont="1" applyBorder="1" applyAlignment="1">
      <alignment vertical="center"/>
    </xf>
    <xf numFmtId="0" fontId="36" fillId="4" borderId="26" xfId="0" applyFont="1" applyFill="1" applyBorder="1" applyAlignment="1">
      <alignment vertical="center"/>
    </xf>
    <xf numFmtId="0" fontId="36" fillId="4" borderId="25" xfId="0" applyFont="1" applyFill="1" applyBorder="1" applyAlignment="1">
      <alignment vertical="center"/>
    </xf>
    <xf numFmtId="0" fontId="36" fillId="4" borderId="31" xfId="0" applyFont="1" applyFill="1" applyBorder="1" applyAlignment="1">
      <alignment vertical="center"/>
    </xf>
    <xf numFmtId="0" fontId="77" fillId="4" borderId="26" xfId="0" applyFont="1" applyFill="1" applyBorder="1" applyAlignment="1">
      <alignment vertical="center"/>
    </xf>
    <xf numFmtId="0" fontId="77" fillId="4" borderId="25" xfId="0" applyFont="1" applyFill="1" applyBorder="1" applyAlignment="1">
      <alignment vertical="center"/>
    </xf>
    <xf numFmtId="0" fontId="77" fillId="4" borderId="31" xfId="0" applyFont="1" applyFill="1" applyBorder="1" applyAlignment="1">
      <alignment vertical="center"/>
    </xf>
    <xf numFmtId="0" fontId="77" fillId="0" borderId="25" xfId="0" applyFont="1" applyBorder="1" applyAlignment="1">
      <alignment vertical="center"/>
    </xf>
    <xf numFmtId="0" fontId="77" fillId="0" borderId="29" xfId="0" applyFont="1" applyBorder="1" applyAlignment="1">
      <alignment vertical="center"/>
    </xf>
    <xf numFmtId="4" fontId="22" fillId="0" borderId="25" xfId="0" applyNumberFormat="1" applyFont="1" applyBorder="1"/>
    <xf numFmtId="4" fontId="22" fillId="0" borderId="28" xfId="0" applyNumberFormat="1" applyFont="1" applyBorder="1"/>
    <xf numFmtId="0" fontId="78" fillId="0" borderId="0" xfId="1" applyFont="1"/>
    <xf numFmtId="0" fontId="79" fillId="0" borderId="0" xfId="1" applyFont="1"/>
    <xf numFmtId="0" fontId="22" fillId="0" borderId="47" xfId="1" applyFont="1" applyBorder="1" applyAlignment="1">
      <alignment horizontal="center" vertical="center"/>
    </xf>
    <xf numFmtId="4" fontId="22" fillId="0" borderId="47" xfId="1" applyNumberFormat="1" applyFont="1" applyBorder="1" applyAlignment="1">
      <alignment horizontal="center" vertical="center"/>
    </xf>
    <xf numFmtId="44" fontId="22" fillId="0" borderId="47" xfId="51" applyFont="1" applyBorder="1" applyAlignment="1">
      <alignment horizontal="center" vertical="center"/>
    </xf>
    <xf numFmtId="4" fontId="22" fillId="0" borderId="47" xfId="0" applyNumberFormat="1" applyFont="1" applyBorder="1"/>
    <xf numFmtId="0" fontId="22" fillId="0" borderId="52" xfId="1" applyFont="1" applyBorder="1" applyAlignment="1">
      <alignment horizontal="center" vertical="center"/>
    </xf>
    <xf numFmtId="4" fontId="22" fillId="0" borderId="52" xfId="1" applyNumberFormat="1" applyFont="1" applyBorder="1" applyAlignment="1">
      <alignment horizontal="center" vertical="center"/>
    </xf>
    <xf numFmtId="44" fontId="22" fillId="0" borderId="52" xfId="51" applyFont="1" applyBorder="1" applyAlignment="1">
      <alignment horizontal="center" vertical="center"/>
    </xf>
    <xf numFmtId="4" fontId="22" fillId="0" borderId="52" xfId="0" applyNumberFormat="1" applyFont="1" applyBorder="1"/>
    <xf numFmtId="0" fontId="36" fillId="4" borderId="30" xfId="1" applyFont="1" applyFill="1" applyBorder="1" applyAlignment="1">
      <alignment vertical="center"/>
    </xf>
    <xf numFmtId="10" fontId="22" fillId="0" borderId="54" xfId="6" applyNumberFormat="1" applyFont="1" applyBorder="1" applyAlignment="1">
      <alignment horizontal="center" vertical="center"/>
    </xf>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17" fontId="21" fillId="0" borderId="0" xfId="1" applyNumberFormat="1" applyFont="1" applyAlignment="1">
      <alignment horizontal="left"/>
    </xf>
    <xf numFmtId="49" fontId="21" fillId="0" borderId="17" xfId="1" applyNumberFormat="1" applyFont="1" applyBorder="1" applyAlignment="1">
      <alignment horizontal="center" vertical="center"/>
    </xf>
    <xf numFmtId="0" fontId="21" fillId="0" borderId="18" xfId="1" applyFont="1" applyBorder="1" applyAlignment="1">
      <alignment horizontal="center" vertical="center"/>
    </xf>
    <xf numFmtId="4" fontId="23" fillId="0" borderId="18" xfId="1" applyNumberFormat="1" applyFont="1" applyBorder="1"/>
    <xf numFmtId="0" fontId="23" fillId="0" borderId="17" xfId="1" applyFont="1" applyBorder="1" applyAlignment="1">
      <alignment horizontal="center"/>
    </xf>
    <xf numFmtId="0" fontId="21" fillId="0" borderId="17" xfId="1" applyFont="1" applyBorder="1" applyAlignment="1">
      <alignment horizontal="center" vertical="center"/>
    </xf>
    <xf numFmtId="0" fontId="36" fillId="4" borderId="32" xfId="1" applyFont="1" applyFill="1" applyBorder="1" applyAlignment="1">
      <alignment vertical="center"/>
    </xf>
    <xf numFmtId="0" fontId="36" fillId="0" borderId="31" xfId="1" applyFont="1" applyBorder="1" applyAlignment="1">
      <alignment vertical="center"/>
    </xf>
    <xf numFmtId="0" fontId="36" fillId="0" borderId="25" xfId="1" applyFont="1" applyBorder="1" applyAlignment="1">
      <alignment vertical="center"/>
    </xf>
    <xf numFmtId="0" fontId="36" fillId="0" borderId="26" xfId="1" applyFont="1" applyBorder="1" applyAlignment="1">
      <alignment vertical="center"/>
    </xf>
    <xf numFmtId="4" fontId="5" fillId="0" borderId="0" xfId="1" applyNumberFormat="1"/>
    <xf numFmtId="44" fontId="1" fillId="0" borderId="0" xfId="51" applyFont="1"/>
    <xf numFmtId="44" fontId="76" fillId="0" borderId="0" xfId="51" applyFont="1"/>
    <xf numFmtId="0" fontId="52" fillId="9" borderId="19" xfId="0" applyFont="1" applyFill="1" applyBorder="1" applyAlignment="1">
      <alignment vertical="center"/>
    </xf>
    <xf numFmtId="44" fontId="0" fillId="0" borderId="19" xfId="51" applyFont="1" applyFill="1" applyBorder="1" applyAlignment="1">
      <alignment horizontal="center" vertical="center"/>
    </xf>
    <xf numFmtId="44" fontId="0" fillId="0" borderId="19" xfId="51" applyFont="1" applyFill="1" applyBorder="1" applyAlignment="1">
      <alignment vertical="center"/>
    </xf>
    <xf numFmtId="0" fontId="70" fillId="13" borderId="23" xfId="1" applyFont="1" applyFill="1" applyBorder="1" applyAlignment="1" applyProtection="1">
      <alignment horizontal="left" vertical="center"/>
      <protection locked="0"/>
    </xf>
    <xf numFmtId="0" fontId="70" fillId="13" borderId="22" xfId="1" applyFont="1" applyFill="1" applyBorder="1" applyAlignment="1" applyProtection="1">
      <alignment horizontal="left" vertical="center"/>
      <protection locked="0"/>
    </xf>
    <xf numFmtId="2" fontId="70" fillId="7" borderId="19" xfId="1" applyNumberFormat="1" applyFont="1" applyFill="1" applyBorder="1" applyAlignment="1">
      <alignment horizontal="left" vertical="center"/>
    </xf>
    <xf numFmtId="0" fontId="24" fillId="7" borderId="19" xfId="1" applyFont="1" applyFill="1" applyBorder="1" applyAlignment="1" applyProtection="1">
      <alignment horizontal="center" vertical="center" wrapText="1"/>
      <protection locked="0"/>
    </xf>
    <xf numFmtId="1" fontId="24" fillId="7" borderId="19" xfId="1" applyNumberFormat="1" applyFont="1" applyFill="1" applyBorder="1" applyAlignment="1" applyProtection="1">
      <alignment horizontal="center" vertical="center" wrapText="1"/>
      <protection locked="0"/>
    </xf>
    <xf numFmtId="2" fontId="24" fillId="7" borderId="19" xfId="1" applyNumberFormat="1" applyFont="1" applyFill="1" applyBorder="1" applyAlignment="1" applyProtection="1">
      <alignment horizontal="center" vertical="center" wrapText="1"/>
      <protection locked="0"/>
    </xf>
    <xf numFmtId="2" fontId="24" fillId="7" borderId="19" xfId="6" applyNumberFormat="1" applyFont="1" applyFill="1" applyBorder="1" applyAlignment="1" applyProtection="1">
      <alignment horizontal="center" vertical="center" wrapText="1"/>
      <protection locked="0"/>
    </xf>
    <xf numFmtId="0" fontId="81" fillId="4" borderId="34" xfId="0" applyFont="1" applyFill="1" applyBorder="1" applyAlignment="1">
      <alignment horizontal="center" vertical="center"/>
    </xf>
    <xf numFmtId="0" fontId="82" fillId="4" borderId="34" xfId="0" applyFont="1" applyFill="1" applyBorder="1" applyAlignment="1">
      <alignment horizontal="justify" vertical="justify"/>
    </xf>
    <xf numFmtId="0" fontId="82" fillId="4" borderId="19" xfId="0" applyFont="1" applyFill="1" applyBorder="1" applyAlignment="1">
      <alignment horizontal="justify" vertical="justify"/>
    </xf>
    <xf numFmtId="1" fontId="82" fillId="4" borderId="19" xfId="0" applyNumberFormat="1" applyFont="1" applyFill="1" applyBorder="1" applyAlignment="1">
      <alignment horizontal="justify" vertical="justify"/>
    </xf>
    <xf numFmtId="2" fontId="82" fillId="4" borderId="19" xfId="0" applyNumberFormat="1" applyFont="1" applyFill="1" applyBorder="1" applyAlignment="1">
      <alignment horizontal="justify" vertical="justify"/>
    </xf>
    <xf numFmtId="0" fontId="24" fillId="0" borderId="0" xfId="0" applyFont="1"/>
    <xf numFmtId="0" fontId="82" fillId="0" borderId="19" xfId="0" applyFont="1" applyBorder="1" applyAlignment="1">
      <alignment horizontal="center" vertical="center"/>
    </xf>
    <xf numFmtId="4" fontId="70" fillId="9" borderId="19" xfId="0" applyNumberFormat="1" applyFont="1" applyFill="1" applyBorder="1" applyAlignment="1">
      <alignment horizontal="center" vertical="center"/>
    </xf>
    <xf numFmtId="169" fontId="81" fillId="4" borderId="19" xfId="0" applyNumberFormat="1" applyFont="1" applyFill="1" applyBorder="1" applyAlignment="1">
      <alignment vertical="center" wrapText="1"/>
    </xf>
    <xf numFmtId="0" fontId="82" fillId="0" borderId="19" xfId="0" applyFont="1" applyBorder="1" applyAlignment="1">
      <alignment vertical="top" wrapText="1"/>
    </xf>
    <xf numFmtId="0" fontId="81" fillId="4" borderId="19" xfId="0" applyFont="1" applyFill="1" applyBorder="1" applyAlignment="1">
      <alignment vertical="center"/>
    </xf>
    <xf numFmtId="2" fontId="82" fillId="4" borderId="19" xfId="0" applyNumberFormat="1" applyFont="1" applyFill="1" applyBorder="1" applyAlignment="1">
      <alignment horizontal="center" vertical="center"/>
    </xf>
    <xf numFmtId="2" fontId="82" fillId="0" borderId="19" xfId="0" applyNumberFormat="1" applyFont="1" applyBorder="1" applyAlignment="1">
      <alignment horizontal="center" vertical="center"/>
    </xf>
    <xf numFmtId="2" fontId="81" fillId="0" borderId="34" xfId="0" applyNumberFormat="1" applyFont="1" applyBorder="1" applyAlignment="1">
      <alignment horizontal="center" vertical="center"/>
    </xf>
    <xf numFmtId="2" fontId="70" fillId="8" borderId="19" xfId="1" applyNumberFormat="1" applyFont="1" applyFill="1" applyBorder="1" applyAlignment="1">
      <alignment horizontal="justify" vertical="justify"/>
    </xf>
    <xf numFmtId="0" fontId="24" fillId="8" borderId="19" xfId="1" applyFont="1" applyFill="1" applyBorder="1" applyAlignment="1" applyProtection="1">
      <alignment horizontal="center" vertical="center" wrapText="1"/>
      <protection locked="0"/>
    </xf>
    <xf numFmtId="1" fontId="82" fillId="8" borderId="19" xfId="0" applyNumberFormat="1" applyFont="1" applyFill="1" applyBorder="1" applyAlignment="1">
      <alignment horizontal="center" vertical="center"/>
    </xf>
    <xf numFmtId="2" fontId="82" fillId="8" borderId="19" xfId="0" applyNumberFormat="1" applyFont="1" applyFill="1" applyBorder="1" applyAlignment="1">
      <alignment horizontal="center" vertical="center"/>
    </xf>
    <xf numFmtId="2" fontId="81" fillId="8" borderId="21" xfId="0" applyNumberFormat="1" applyFont="1" applyFill="1" applyBorder="1" applyAlignment="1">
      <alignment horizontal="center" vertical="center"/>
    </xf>
    <xf numFmtId="2" fontId="70" fillId="8" borderId="49" xfId="1" applyNumberFormat="1" applyFont="1" applyFill="1" applyBorder="1" applyAlignment="1" applyProtection="1">
      <alignment horizontal="center" vertical="center" wrapText="1"/>
      <protection locked="0"/>
    </xf>
    <xf numFmtId="0" fontId="24" fillId="8" borderId="22" xfId="1" applyFont="1" applyFill="1" applyBorder="1" applyAlignment="1" applyProtection="1">
      <alignment horizontal="center" vertical="center" wrapText="1"/>
      <protection locked="0"/>
    </xf>
    <xf numFmtId="0" fontId="83" fillId="4" borderId="19" xfId="0" applyFont="1" applyFill="1" applyBorder="1" applyAlignment="1">
      <alignment horizontal="justify" vertical="justify" wrapText="1"/>
    </xf>
    <xf numFmtId="1" fontId="81" fillId="4" borderId="19" xfId="0" applyNumberFormat="1" applyFont="1" applyFill="1" applyBorder="1" applyAlignment="1">
      <alignment horizontal="center" vertical="center" wrapText="1"/>
    </xf>
    <xf numFmtId="0" fontId="24" fillId="4" borderId="19" xfId="1" applyFont="1" applyFill="1" applyBorder="1" applyAlignment="1" applyProtection="1">
      <alignment horizontal="center" vertical="center" wrapText="1"/>
      <protection locked="0"/>
    </xf>
    <xf numFmtId="4" fontId="24" fillId="4" borderId="19" xfId="1" applyNumberFormat="1" applyFont="1" applyFill="1" applyBorder="1" applyAlignment="1" applyProtection="1">
      <alignment horizontal="center" vertical="center" wrapText="1"/>
      <protection locked="0"/>
    </xf>
    <xf numFmtId="4" fontId="24" fillId="4" borderId="19" xfId="6" applyNumberFormat="1" applyFont="1" applyFill="1" applyBorder="1" applyAlignment="1" applyProtection="1">
      <alignment horizontal="center" vertical="center" wrapText="1"/>
      <protection locked="0"/>
    </xf>
    <xf numFmtId="0" fontId="82" fillId="0" borderId="6" xfId="0" applyFont="1" applyBorder="1" applyAlignment="1">
      <alignment horizontal="center" vertical="center" wrapText="1"/>
    </xf>
    <xf numFmtId="169" fontId="82" fillId="0" borderId="6" xfId="0" applyNumberFormat="1" applyFont="1" applyBorder="1" applyAlignment="1">
      <alignment horizontal="center" vertical="center"/>
    </xf>
    <xf numFmtId="0" fontId="82" fillId="0" borderId="37" xfId="0" applyFont="1" applyBorder="1" applyAlignment="1">
      <alignment horizontal="center" vertical="center" wrapText="1"/>
    </xf>
    <xf numFmtId="0" fontId="82" fillId="0" borderId="19" xfId="0" applyFont="1" applyBorder="1" applyAlignment="1">
      <alignment horizontal="center" vertical="center" wrapText="1"/>
    </xf>
    <xf numFmtId="0" fontId="84" fillId="0" borderId="19" xfId="0" applyFont="1" applyBorder="1" applyAlignment="1">
      <alignment horizontal="center" vertical="center" wrapText="1"/>
    </xf>
    <xf numFmtId="4" fontId="82" fillId="0" borderId="19" xfId="0" applyNumberFormat="1" applyFont="1" applyBorder="1" applyAlignment="1">
      <alignment horizontal="center"/>
    </xf>
    <xf numFmtId="4" fontId="24" fillId="0" borderId="19" xfId="0" applyNumberFormat="1" applyFont="1" applyBorder="1" applyAlignment="1">
      <alignment horizontal="center"/>
    </xf>
    <xf numFmtId="4" fontId="24" fillId="0" borderId="19" xfId="54" applyNumberFormat="1" applyFont="1" applyBorder="1" applyAlignment="1">
      <alignment horizontal="center" vertical="center" wrapText="1"/>
    </xf>
    <xf numFmtId="4" fontId="24" fillId="4" borderId="19" xfId="0" applyNumberFormat="1" applyFont="1" applyFill="1" applyBorder="1" applyAlignment="1">
      <alignment horizontal="center" vertical="center"/>
    </xf>
    <xf numFmtId="4" fontId="82" fillId="0" borderId="19" xfId="121" applyNumberFormat="1" applyFont="1" applyBorder="1" applyAlignment="1">
      <alignment horizontal="center" vertical="center" wrapText="1"/>
    </xf>
    <xf numFmtId="169" fontId="81" fillId="0" borderId="19" xfId="0" applyNumberFormat="1" applyFont="1" applyBorder="1" applyAlignment="1">
      <alignment horizontal="center" vertical="center"/>
    </xf>
    <xf numFmtId="169" fontId="81" fillId="4" borderId="19" xfId="0" applyNumberFormat="1" applyFont="1" applyFill="1" applyBorder="1" applyAlignment="1">
      <alignment horizontal="center" vertical="center"/>
    </xf>
    <xf numFmtId="0" fontId="83" fillId="0" borderId="19" xfId="1" applyFont="1" applyBorder="1" applyAlignment="1" applyProtection="1">
      <alignment horizontal="center" vertical="center" wrapText="1"/>
      <protection locked="0"/>
    </xf>
    <xf numFmtId="4" fontId="83" fillId="0" borderId="19" xfId="1" applyNumberFormat="1" applyFont="1" applyBorder="1" applyAlignment="1" applyProtection="1">
      <alignment horizontal="center" vertical="center" wrapText="1"/>
      <protection locked="0"/>
    </xf>
    <xf numFmtId="4" fontId="83" fillId="0" borderId="19" xfId="6" applyNumberFormat="1" applyFont="1" applyFill="1" applyBorder="1" applyAlignment="1" applyProtection="1">
      <alignment horizontal="center" vertical="center" wrapText="1"/>
      <protection locked="0"/>
    </xf>
    <xf numFmtId="4" fontId="70" fillId="0" borderId="19" xfId="0" applyNumberFormat="1" applyFont="1" applyBorder="1" applyAlignment="1">
      <alignment horizontal="center" vertical="center"/>
    </xf>
    <xf numFmtId="0" fontId="83" fillId="0" borderId="19" xfId="0" applyFont="1" applyBorder="1" applyAlignment="1">
      <alignment horizontal="center" vertical="center" wrapText="1"/>
    </xf>
    <xf numFmtId="4" fontId="83" fillId="0" borderId="19" xfId="0" applyNumberFormat="1" applyFont="1" applyBorder="1" applyAlignment="1">
      <alignment horizontal="center"/>
    </xf>
    <xf numFmtId="4" fontId="83" fillId="0" borderId="19" xfId="121" applyNumberFormat="1" applyFont="1" applyFill="1" applyBorder="1" applyAlignment="1">
      <alignment horizontal="center" vertical="center" wrapText="1"/>
    </xf>
    <xf numFmtId="4" fontId="83" fillId="0" borderId="19" xfId="0" applyNumberFormat="1" applyFont="1" applyBorder="1" applyAlignment="1">
      <alignment horizontal="center" vertical="center"/>
    </xf>
    <xf numFmtId="4" fontId="83" fillId="0" borderId="19" xfId="54" applyNumberFormat="1" applyFont="1" applyFill="1" applyBorder="1" applyAlignment="1">
      <alignment horizontal="center" vertical="center" wrapText="1"/>
    </xf>
    <xf numFmtId="0" fontId="81" fillId="0" borderId="19" xfId="0" applyFont="1" applyBorder="1" applyAlignment="1">
      <alignment horizontal="right" vertical="center" wrapText="1"/>
    </xf>
    <xf numFmtId="0" fontId="82" fillId="8" borderId="19" xfId="0" applyFont="1" applyFill="1" applyBorder="1" applyAlignment="1">
      <alignment horizontal="justify" vertical="top" wrapText="1"/>
    </xf>
    <xf numFmtId="0" fontId="82" fillId="8" borderId="19" xfId="0" applyFont="1" applyFill="1" applyBorder="1" applyAlignment="1">
      <alignment horizontal="center" vertical="center" wrapText="1"/>
    </xf>
    <xf numFmtId="4" fontId="82" fillId="8" borderId="19" xfId="0" applyNumberFormat="1" applyFont="1" applyFill="1" applyBorder="1" applyAlignment="1">
      <alignment horizontal="center"/>
    </xf>
    <xf numFmtId="2" fontId="82" fillId="8" borderId="19" xfId="0" applyNumberFormat="1" applyFont="1" applyFill="1" applyBorder="1" applyAlignment="1">
      <alignment horizontal="center"/>
    </xf>
    <xf numFmtId="4" fontId="82" fillId="8" borderId="19" xfId="0" applyNumberFormat="1" applyFont="1" applyFill="1" applyBorder="1" applyAlignment="1">
      <alignment horizontal="center" vertical="center"/>
    </xf>
    <xf numFmtId="4" fontId="82" fillId="8" borderId="19" xfId="54" applyNumberFormat="1" applyFont="1" applyFill="1" applyBorder="1" applyAlignment="1">
      <alignment horizontal="center" vertical="center" wrapText="1"/>
    </xf>
    <xf numFmtId="4" fontId="82" fillId="8" borderId="34" xfId="0" applyNumberFormat="1" applyFont="1" applyFill="1" applyBorder="1" applyAlignment="1">
      <alignment horizontal="center" vertical="center"/>
    </xf>
    <xf numFmtId="4" fontId="81" fillId="8" borderId="1" xfId="121" applyNumberFormat="1" applyFont="1" applyFill="1" applyBorder="1" applyAlignment="1">
      <alignment horizontal="center" vertical="center" wrapText="1"/>
    </xf>
    <xf numFmtId="4" fontId="81" fillId="8" borderId="49" xfId="0" applyNumberFormat="1" applyFont="1" applyFill="1" applyBorder="1" applyAlignment="1">
      <alignment horizontal="center"/>
    </xf>
    <xf numFmtId="4" fontId="24" fillId="8" borderId="3" xfId="1" applyNumberFormat="1" applyFont="1" applyFill="1" applyBorder="1" applyAlignment="1" applyProtection="1">
      <alignment horizontal="center" vertical="center" wrapText="1"/>
      <protection locked="0"/>
    </xf>
    <xf numFmtId="4" fontId="82" fillId="4" borderId="19" xfId="0" applyNumberFormat="1" applyFont="1" applyFill="1" applyBorder="1" applyAlignment="1">
      <alignment horizontal="center" vertical="center"/>
    </xf>
    <xf numFmtId="4" fontId="81" fillId="4" borderId="19" xfId="121" applyNumberFormat="1" applyFont="1" applyFill="1" applyBorder="1" applyAlignment="1">
      <alignment horizontal="center" vertical="center" wrapText="1"/>
    </xf>
    <xf numFmtId="4" fontId="81" fillId="4" borderId="19" xfId="0" applyNumberFormat="1" applyFont="1" applyFill="1" applyBorder="1" applyAlignment="1">
      <alignment horizontal="center"/>
    </xf>
    <xf numFmtId="0" fontId="82" fillId="4" borderId="19" xfId="0" applyFont="1" applyFill="1" applyBorder="1" applyAlignment="1">
      <alignment horizontal="center" vertical="center" wrapText="1"/>
    </xf>
    <xf numFmtId="4" fontId="82" fillId="4" borderId="19" xfId="0" applyNumberFormat="1" applyFont="1" applyFill="1" applyBorder="1" applyAlignment="1">
      <alignment horizontal="center"/>
    </xf>
    <xf numFmtId="2" fontId="82" fillId="4" borderId="19" xfId="0" applyNumberFormat="1" applyFont="1" applyFill="1" applyBorder="1" applyAlignment="1">
      <alignment horizontal="center"/>
    </xf>
    <xf numFmtId="4" fontId="82" fillId="4" borderId="19" xfId="54" applyNumberFormat="1" applyFont="1" applyFill="1" applyBorder="1" applyAlignment="1">
      <alignment horizontal="center" vertical="center" wrapText="1"/>
    </xf>
    <xf numFmtId="0" fontId="83" fillId="4" borderId="19" xfId="1" applyFont="1" applyFill="1" applyBorder="1" applyAlignment="1" applyProtection="1">
      <alignment horizontal="center" vertical="center" wrapText="1"/>
      <protection locked="0"/>
    </xf>
    <xf numFmtId="4" fontId="83" fillId="4" borderId="19" xfId="0" applyNumberFormat="1" applyFont="1" applyFill="1" applyBorder="1" applyAlignment="1">
      <alignment horizontal="center" vertical="center"/>
    </xf>
    <xf numFmtId="2" fontId="82" fillId="0" borderId="19" xfId="0" applyNumberFormat="1" applyFont="1" applyBorder="1" applyAlignment="1">
      <alignment horizontal="center"/>
    </xf>
    <xf numFmtId="0" fontId="82" fillId="8" borderId="34" xfId="0" applyFont="1" applyFill="1" applyBorder="1" applyAlignment="1">
      <alignment horizontal="center" vertical="center" wrapText="1"/>
    </xf>
    <xf numFmtId="4" fontId="82" fillId="8" borderId="34" xfId="0" applyNumberFormat="1" applyFont="1" applyFill="1" applyBorder="1" applyAlignment="1">
      <alignment horizontal="center"/>
    </xf>
    <xf numFmtId="2" fontId="82" fillId="8" borderId="34" xfId="0" applyNumberFormat="1" applyFont="1" applyFill="1" applyBorder="1" applyAlignment="1">
      <alignment horizontal="center"/>
    </xf>
    <xf numFmtId="4" fontId="82" fillId="8" borderId="34" xfId="54" applyNumberFormat="1" applyFont="1" applyFill="1" applyBorder="1" applyAlignment="1">
      <alignment horizontal="center" vertical="center" wrapText="1"/>
    </xf>
    <xf numFmtId="0" fontId="82" fillId="8" borderId="34" xfId="0" applyFont="1" applyFill="1" applyBorder="1"/>
    <xf numFmtId="4" fontId="81" fillId="8" borderId="1" xfId="0" applyNumberFormat="1" applyFont="1" applyFill="1" applyBorder="1" applyAlignment="1">
      <alignment horizontal="center" vertical="center"/>
    </xf>
    <xf numFmtId="4" fontId="81" fillId="8" borderId="49" xfId="121" applyNumberFormat="1" applyFont="1" applyFill="1" applyBorder="1" applyAlignment="1">
      <alignment horizontal="center" vertical="center" wrapText="1"/>
    </xf>
    <xf numFmtId="4" fontId="82" fillId="0" borderId="19" xfId="0" applyNumberFormat="1" applyFont="1" applyBorder="1" applyAlignment="1">
      <alignment horizontal="center" vertical="center"/>
    </xf>
    <xf numFmtId="4" fontId="82" fillId="0" borderId="19" xfId="54" applyNumberFormat="1" applyFont="1" applyFill="1" applyBorder="1" applyAlignment="1">
      <alignment horizontal="center" vertical="center" wrapText="1"/>
    </xf>
    <xf numFmtId="0" fontId="82" fillId="0" borderId="19" xfId="0" applyFont="1" applyBorder="1"/>
    <xf numFmtId="4" fontId="24" fillId="0" borderId="19" xfId="1" applyNumberFormat="1" applyFont="1" applyBorder="1" applyAlignment="1" applyProtection="1">
      <alignment horizontal="center" vertical="center" wrapText="1"/>
      <protection locked="0"/>
    </xf>
    <xf numFmtId="0" fontId="81" fillId="0" borderId="19" xfId="0" applyFont="1" applyBorder="1" applyAlignment="1">
      <alignment horizontal="center" vertical="center" wrapText="1"/>
    </xf>
    <xf numFmtId="0" fontId="82" fillId="8" borderId="36" xfId="0" applyFont="1" applyFill="1" applyBorder="1" applyAlignment="1">
      <alignment horizontal="center" vertical="center" wrapText="1"/>
    </xf>
    <xf numFmtId="2" fontId="70" fillId="7" borderId="19" xfId="1" applyNumberFormat="1" applyFont="1" applyFill="1" applyBorder="1" applyAlignment="1">
      <alignment horizontal="justify" vertical="justify"/>
    </xf>
    <xf numFmtId="1" fontId="82" fillId="7" borderId="19" xfId="0" applyNumberFormat="1" applyFont="1" applyFill="1" applyBorder="1" applyAlignment="1">
      <alignment horizontal="center" vertical="center"/>
    </xf>
    <xf numFmtId="4" fontId="82" fillId="7" borderId="19" xfId="0" applyNumberFormat="1" applyFont="1" applyFill="1" applyBorder="1" applyAlignment="1">
      <alignment horizontal="center" vertical="center"/>
    </xf>
    <xf numFmtId="4" fontId="24" fillId="7" borderId="19" xfId="1" applyNumberFormat="1" applyFont="1" applyFill="1" applyBorder="1" applyAlignment="1" applyProtection="1">
      <alignment horizontal="center" vertical="center" wrapText="1"/>
      <protection locked="0"/>
    </xf>
    <xf numFmtId="0" fontId="82" fillId="4" borderId="19" xfId="0" applyFont="1" applyFill="1" applyBorder="1" applyAlignment="1">
      <alignment horizontal="justify" vertical="justify" wrapText="1"/>
    </xf>
    <xf numFmtId="171" fontId="24" fillId="4" borderId="19" xfId="0" applyNumberFormat="1" applyFont="1" applyFill="1" applyBorder="1" applyAlignment="1" applyProtection="1">
      <alignment horizontal="center" vertical="center" wrapText="1"/>
      <protection locked="0"/>
    </xf>
    <xf numFmtId="4" fontId="85" fillId="4" borderId="19" xfId="0" applyNumberFormat="1" applyFont="1" applyFill="1" applyBorder="1" applyAlignment="1">
      <alignment horizontal="center" vertical="center"/>
    </xf>
    <xf numFmtId="4" fontId="81" fillId="4" borderId="19" xfId="0" applyNumberFormat="1" applyFont="1" applyFill="1" applyBorder="1" applyAlignment="1">
      <alignment horizontal="center" vertical="center"/>
    </xf>
    <xf numFmtId="4" fontId="70" fillId="4" borderId="19" xfId="1" applyNumberFormat="1" applyFont="1" applyFill="1" applyBorder="1" applyAlignment="1" applyProtection="1">
      <alignment horizontal="center" vertical="center" wrapText="1"/>
      <protection locked="0"/>
    </xf>
    <xf numFmtId="2" fontId="81" fillId="9" borderId="34" xfId="0" applyNumberFormat="1" applyFont="1" applyFill="1" applyBorder="1" applyAlignment="1">
      <alignment horizontal="center" vertical="center"/>
    </xf>
    <xf numFmtId="0" fontId="83" fillId="0" borderId="19" xfId="0" applyFont="1" applyBorder="1" applyAlignment="1">
      <alignment horizontal="justify" vertical="justify" wrapText="1"/>
    </xf>
    <xf numFmtId="1" fontId="83" fillId="0" borderId="19" xfId="0" applyNumberFormat="1" applyFont="1" applyBorder="1" applyAlignment="1">
      <alignment horizontal="center" vertical="center" wrapText="1"/>
    </xf>
    <xf numFmtId="0" fontId="83" fillId="0" borderId="37" xfId="0" applyFont="1" applyBorder="1" applyAlignment="1">
      <alignment horizontal="center" vertical="center" wrapText="1"/>
    </xf>
    <xf numFmtId="4" fontId="81" fillId="8" borderId="19" xfId="0" applyNumberFormat="1" applyFont="1" applyFill="1" applyBorder="1" applyAlignment="1">
      <alignment horizontal="center" vertical="center"/>
    </xf>
    <xf numFmtId="4" fontId="70" fillId="8" borderId="19" xfId="1" applyNumberFormat="1" applyFont="1" applyFill="1" applyBorder="1" applyAlignment="1" applyProtection="1">
      <alignment horizontal="center" vertical="center" wrapText="1"/>
      <protection locked="0"/>
    </xf>
    <xf numFmtId="10" fontId="86" fillId="8" borderId="19" xfId="1" applyNumberFormat="1" applyFont="1" applyFill="1" applyBorder="1" applyAlignment="1" applyProtection="1">
      <alignment horizontal="center" vertical="center" wrapText="1"/>
      <protection locked="0"/>
    </xf>
    <xf numFmtId="4" fontId="82" fillId="0" borderId="19" xfId="54" applyNumberFormat="1" applyFont="1" applyBorder="1" applyAlignment="1">
      <alignment horizontal="center" vertical="center" wrapText="1"/>
    </xf>
    <xf numFmtId="170" fontId="82" fillId="0" borderId="19" xfId="0" applyNumberFormat="1" applyFont="1" applyBorder="1" applyAlignment="1">
      <alignment horizontal="center" vertical="center"/>
    </xf>
    <xf numFmtId="4" fontId="82" fillId="0" borderId="19" xfId="0" applyNumberFormat="1" applyFont="1" applyBorder="1" applyAlignment="1">
      <alignment horizontal="center" vertical="center" wrapText="1"/>
    </xf>
    <xf numFmtId="2" fontId="70" fillId="8" borderId="34" xfId="1" applyNumberFormat="1" applyFont="1" applyFill="1" applyBorder="1" applyAlignment="1">
      <alignment horizontal="justify" vertical="justify"/>
    </xf>
    <xf numFmtId="0" fontId="24" fillId="8" borderId="34" xfId="1" applyFont="1" applyFill="1" applyBorder="1" applyAlignment="1" applyProtection="1">
      <alignment horizontal="center" vertical="center" wrapText="1"/>
      <protection locked="0"/>
    </xf>
    <xf numFmtId="0" fontId="83" fillId="0" borderId="37" xfId="0" applyFont="1" applyBorder="1" applyAlignment="1">
      <alignment horizontal="right" vertical="center" wrapText="1"/>
    </xf>
    <xf numFmtId="0" fontId="82" fillId="4" borderId="34" xfId="0" applyFont="1" applyFill="1" applyBorder="1" applyAlignment="1">
      <alignment horizontal="justify" vertical="top" wrapText="1"/>
    </xf>
    <xf numFmtId="1" fontId="81" fillId="4" borderId="34" xfId="0" applyNumberFormat="1" applyFont="1" applyFill="1" applyBorder="1" applyAlignment="1">
      <alignment horizontal="center" vertical="center" wrapText="1"/>
    </xf>
    <xf numFmtId="1" fontId="82" fillId="4" borderId="34" xfId="0" applyNumberFormat="1" applyFont="1" applyFill="1" applyBorder="1" applyAlignment="1">
      <alignment horizontal="center" vertical="center"/>
    </xf>
    <xf numFmtId="1" fontId="82" fillId="4" borderId="19" xfId="0" applyNumberFormat="1" applyFont="1" applyFill="1" applyBorder="1" applyAlignment="1">
      <alignment horizontal="center" vertical="center"/>
    </xf>
    <xf numFmtId="2" fontId="70" fillId="9" borderId="34" xfId="0" applyNumberFormat="1" applyFont="1" applyFill="1" applyBorder="1" applyAlignment="1">
      <alignment horizontal="center" vertical="center"/>
    </xf>
    <xf numFmtId="1" fontId="81" fillId="4" borderId="21" xfId="0" applyNumberFormat="1" applyFont="1" applyFill="1" applyBorder="1" applyAlignment="1">
      <alignment horizontal="center" vertical="center"/>
    </xf>
    <xf numFmtId="169" fontId="82" fillId="4" borderId="21" xfId="0" applyNumberFormat="1" applyFont="1" applyFill="1" applyBorder="1" applyAlignment="1">
      <alignment horizontal="center" vertical="center"/>
    </xf>
    <xf numFmtId="171" fontId="24" fillId="0" borderId="19" xfId="0" applyNumberFormat="1" applyFont="1" applyBorder="1" applyAlignment="1" applyProtection="1">
      <alignment horizontal="center" vertical="center" wrapText="1"/>
      <protection locked="0"/>
    </xf>
    <xf numFmtId="0" fontId="83" fillId="4" borderId="19" xfId="0" applyFont="1" applyFill="1" applyBorder="1" applyAlignment="1">
      <alignment horizontal="center" vertical="center" wrapText="1"/>
    </xf>
    <xf numFmtId="171" fontId="83" fillId="0" borderId="19" xfId="0" applyNumberFormat="1" applyFont="1" applyBorder="1" applyAlignment="1" applyProtection="1">
      <alignment horizontal="center" vertical="center" wrapText="1"/>
      <protection locked="0"/>
    </xf>
    <xf numFmtId="0" fontId="87" fillId="0" borderId="19" xfId="0" applyFont="1" applyBorder="1"/>
    <xf numFmtId="1" fontId="83" fillId="4" borderId="19" xfId="0" applyNumberFormat="1" applyFont="1" applyFill="1" applyBorder="1" applyAlignment="1">
      <alignment horizontal="left" vertical="center"/>
    </xf>
    <xf numFmtId="1" fontId="87" fillId="0" borderId="19" xfId="0" applyNumberFormat="1" applyFont="1" applyBorder="1" applyAlignment="1">
      <alignment horizontal="center"/>
    </xf>
    <xf numFmtId="1" fontId="83" fillId="4" borderId="23" xfId="0" applyNumberFormat="1" applyFont="1" applyFill="1" applyBorder="1" applyAlignment="1">
      <alignment horizontal="right" vertical="center"/>
    </xf>
    <xf numFmtId="170" fontId="83" fillId="0" borderId="19" xfId="0" applyNumberFormat="1" applyFont="1" applyBorder="1" applyAlignment="1">
      <alignment horizontal="center" vertical="center"/>
    </xf>
    <xf numFmtId="1" fontId="83" fillId="4" borderId="19" xfId="0" applyNumberFormat="1" applyFont="1" applyFill="1" applyBorder="1" applyAlignment="1">
      <alignment horizontal="right" vertical="center"/>
    </xf>
    <xf numFmtId="1" fontId="83" fillId="4" borderId="22" xfId="0" applyNumberFormat="1" applyFont="1" applyFill="1" applyBorder="1" applyAlignment="1">
      <alignment horizontal="right" vertical="center"/>
    </xf>
    <xf numFmtId="4" fontId="24" fillId="8" borderId="19" xfId="1" applyNumberFormat="1" applyFont="1" applyFill="1" applyBorder="1" applyAlignment="1" applyProtection="1">
      <alignment horizontal="center" vertical="center" wrapText="1"/>
      <protection locked="0"/>
    </xf>
    <xf numFmtId="169" fontId="81" fillId="4" borderId="21" xfId="0" applyNumberFormat="1" applyFont="1" applyFill="1" applyBorder="1" applyAlignment="1">
      <alignment horizontal="center" vertical="center"/>
    </xf>
    <xf numFmtId="9" fontId="84" fillId="4" borderId="19" xfId="1" applyNumberFormat="1" applyFont="1" applyFill="1" applyBorder="1" applyAlignment="1" applyProtection="1">
      <alignment horizontal="center" vertical="center" wrapText="1"/>
      <protection locked="0"/>
    </xf>
    <xf numFmtId="4" fontId="83" fillId="0" borderId="19" xfId="121" applyNumberFormat="1" applyFont="1" applyFill="1" applyBorder="1" applyAlignment="1">
      <alignment horizontal="left" vertical="center" wrapText="1"/>
    </xf>
    <xf numFmtId="4" fontId="83" fillId="0" borderId="21" xfId="0" applyNumberFormat="1" applyFont="1" applyBorder="1" applyAlignment="1">
      <alignment horizontal="center" vertical="center"/>
    </xf>
    <xf numFmtId="0" fontId="82" fillId="8" borderId="19" xfId="0" applyFont="1" applyFill="1" applyBorder="1" applyAlignment="1">
      <alignment vertical="center"/>
    </xf>
    <xf numFmtId="49" fontId="70" fillId="7" borderId="21" xfId="1" applyNumberFormat="1" applyFont="1" applyFill="1" applyBorder="1" applyAlignment="1">
      <alignment horizontal="center" vertical="center"/>
    </xf>
    <xf numFmtId="169" fontId="82" fillId="0" borderId="19" xfId="0" applyNumberFormat="1" applyFont="1" applyBorder="1" applyAlignment="1">
      <alignment horizontal="center" vertical="center"/>
    </xf>
    <xf numFmtId="0" fontId="82" fillId="8" borderId="19" xfId="0" applyFont="1" applyFill="1" applyBorder="1" applyAlignment="1">
      <alignment horizontal="justify" vertical="justify" wrapText="1"/>
    </xf>
    <xf numFmtId="171" fontId="24" fillId="8" borderId="19" xfId="0" applyNumberFormat="1" applyFont="1" applyFill="1" applyBorder="1" applyAlignment="1" applyProtection="1">
      <alignment horizontal="center" vertical="center" wrapText="1"/>
      <protection locked="0"/>
    </xf>
    <xf numFmtId="1" fontId="70" fillId="4" borderId="19" xfId="1" applyNumberFormat="1" applyFont="1" applyFill="1" applyBorder="1" applyAlignment="1">
      <alignment horizontal="center" vertical="center"/>
    </xf>
    <xf numFmtId="169" fontId="70" fillId="4" borderId="19" xfId="1" applyNumberFormat="1" applyFont="1" applyFill="1" applyBorder="1" applyAlignment="1">
      <alignment horizontal="center" vertical="center"/>
    </xf>
    <xf numFmtId="2" fontId="70" fillId="4" borderId="19" xfId="1" applyNumberFormat="1" applyFont="1" applyFill="1" applyBorder="1" applyAlignment="1">
      <alignment horizontal="right" vertical="justify"/>
    </xf>
    <xf numFmtId="2" fontId="82" fillId="4" borderId="19" xfId="0" applyNumberFormat="1" applyFont="1" applyFill="1" applyBorder="1" applyAlignment="1">
      <alignment horizontal="justify" vertical="justify" wrapText="1"/>
    </xf>
    <xf numFmtId="0" fontId="81" fillId="4" borderId="19" xfId="0" applyFont="1" applyFill="1" applyBorder="1" applyAlignment="1">
      <alignment horizontal="center" vertical="center"/>
    </xf>
    <xf numFmtId="49" fontId="24" fillId="4" borderId="19" xfId="0" applyNumberFormat="1" applyFont="1" applyFill="1" applyBorder="1" applyAlignment="1">
      <alignment vertical="center" wrapText="1"/>
    </xf>
    <xf numFmtId="0" fontId="81" fillId="4" borderId="19" xfId="0" applyFont="1" applyFill="1" applyBorder="1" applyAlignment="1">
      <alignment horizontal="right" vertical="justify" wrapText="1"/>
    </xf>
    <xf numFmtId="4" fontId="88" fillId="4" borderId="19" xfId="0" applyNumberFormat="1" applyFont="1" applyFill="1" applyBorder="1" applyAlignment="1">
      <alignment horizontal="center" vertical="center"/>
    </xf>
    <xf numFmtId="170" fontId="82" fillId="4" borderId="19" xfId="0" applyNumberFormat="1" applyFont="1" applyFill="1" applyBorder="1" applyAlignment="1">
      <alignment horizontal="center" vertical="center"/>
    </xf>
    <xf numFmtId="0" fontId="8" fillId="0" borderId="0" xfId="1" applyFont="1"/>
    <xf numFmtId="44" fontId="0" fillId="0" borderId="0" xfId="51" applyFont="1" applyAlignment="1">
      <alignment horizontal="right" vertical="center"/>
    </xf>
    <xf numFmtId="43" fontId="2" fillId="0" borderId="0" xfId="54" applyFont="1"/>
    <xf numFmtId="168" fontId="0" fillId="0" borderId="0" xfId="0" applyNumberFormat="1" applyAlignment="1">
      <alignment horizontal="center" vertical="center"/>
    </xf>
    <xf numFmtId="4" fontId="24" fillId="4" borderId="34" xfId="0" applyNumberFormat="1" applyFont="1" applyFill="1" applyBorder="1" applyAlignment="1">
      <alignment horizontal="center" vertical="center"/>
    </xf>
    <xf numFmtId="4" fontId="24" fillId="4" borderId="3" xfId="1" applyNumberFormat="1" applyFont="1" applyFill="1" applyBorder="1" applyAlignment="1" applyProtection="1">
      <alignment horizontal="center" vertical="center" wrapText="1"/>
      <protection locked="0"/>
    </xf>
    <xf numFmtId="170" fontId="82" fillId="0" borderId="19" xfId="0" applyNumberFormat="1" applyFont="1" applyBorder="1" applyAlignment="1">
      <alignment horizontal="center" vertical="center" wrapText="1"/>
    </xf>
    <xf numFmtId="0" fontId="82" fillId="0" borderId="19" xfId="0" applyFont="1" applyBorder="1" applyAlignment="1">
      <alignment horizontal="right" vertical="center" wrapText="1"/>
    </xf>
    <xf numFmtId="0" fontId="36" fillId="4" borderId="27" xfId="1" applyFont="1" applyFill="1" applyBorder="1" applyAlignment="1">
      <alignment vertical="center"/>
    </xf>
    <xf numFmtId="0" fontId="36" fillId="0" borderId="28" xfId="1" applyFont="1" applyBorder="1" applyAlignment="1">
      <alignment vertical="center"/>
    </xf>
    <xf numFmtId="0" fontId="36" fillId="0" borderId="30" xfId="1" applyFont="1" applyBorder="1" applyAlignment="1">
      <alignment vertical="center"/>
    </xf>
    <xf numFmtId="0" fontId="36" fillId="0" borderId="27" xfId="1" applyFont="1" applyBorder="1" applyAlignment="1">
      <alignment vertical="center"/>
    </xf>
    <xf numFmtId="0" fontId="22" fillId="0" borderId="10" xfId="1" applyFont="1" applyBorder="1" applyAlignment="1">
      <alignment vertical="center"/>
    </xf>
    <xf numFmtId="4" fontId="24" fillId="4" borderId="22" xfId="1" applyNumberFormat="1" applyFont="1" applyFill="1" applyBorder="1" applyAlignment="1" applyProtection="1">
      <alignment horizontal="center" vertical="center" wrapText="1"/>
      <protection locked="0"/>
    </xf>
    <xf numFmtId="1" fontId="81" fillId="4" borderId="19" xfId="0" applyNumberFormat="1" applyFont="1" applyFill="1" applyBorder="1" applyAlignment="1">
      <alignment horizontal="center" vertical="center"/>
    </xf>
    <xf numFmtId="2" fontId="0" fillId="0" borderId="0" xfId="0" applyNumberFormat="1"/>
    <xf numFmtId="1" fontId="81" fillId="0" borderId="34" xfId="0" applyNumberFormat="1" applyFont="1" applyBorder="1" applyAlignment="1">
      <alignment horizontal="center" vertical="center" wrapText="1"/>
    </xf>
    <xf numFmtId="0" fontId="82" fillId="0" borderId="0" xfId="0" applyFont="1" applyAlignment="1">
      <alignment horizontal="right"/>
    </xf>
    <xf numFmtId="0" fontId="81" fillId="0" borderId="0" xfId="0" applyFont="1" applyAlignment="1">
      <alignment horizontal="right"/>
    </xf>
    <xf numFmtId="0" fontId="82" fillId="0" borderId="0" xfId="0" applyFont="1" applyAlignment="1">
      <alignment horizontal="left"/>
    </xf>
    <xf numFmtId="0" fontId="24" fillId="0" borderId="5" xfId="1" applyFont="1" applyBorder="1" applyAlignment="1" applyProtection="1">
      <alignment vertical="top"/>
      <protection locked="0"/>
    </xf>
    <xf numFmtId="0" fontId="70" fillId="0" borderId="0" xfId="0" applyFont="1" applyAlignment="1">
      <alignment vertical="center"/>
    </xf>
    <xf numFmtId="0" fontId="24" fillId="0" borderId="0" xfId="0" applyFont="1" applyAlignment="1">
      <alignment horizontal="center" vertical="center"/>
    </xf>
    <xf numFmtId="1" fontId="82" fillId="0" borderId="0" xfId="0" applyNumberFormat="1" applyFont="1" applyAlignment="1">
      <alignment horizontal="center"/>
    </xf>
    <xf numFmtId="2" fontId="82" fillId="0" borderId="0" xfId="0" applyNumberFormat="1" applyFont="1" applyAlignment="1">
      <alignment horizontal="center"/>
    </xf>
    <xf numFmtId="0" fontId="82" fillId="0" borderId="0" xfId="0" applyFont="1"/>
    <xf numFmtId="0" fontId="70" fillId="0" borderId="7" xfId="0" applyFont="1" applyBorder="1" applyAlignment="1">
      <alignment vertical="center"/>
    </xf>
    <xf numFmtId="0" fontId="24" fillId="0" borderId="7" xfId="0" applyFont="1" applyBorder="1" applyAlignment="1">
      <alignment horizontal="center" vertical="center"/>
    </xf>
    <xf numFmtId="0" fontId="24" fillId="0" borderId="7" xfId="0" applyFont="1" applyBorder="1"/>
    <xf numFmtId="1" fontId="82" fillId="0" borderId="7" xfId="0" applyNumberFormat="1" applyFont="1" applyBorder="1" applyAlignment="1">
      <alignment horizontal="center"/>
    </xf>
    <xf numFmtId="2" fontId="82" fillId="0" borderId="7" xfId="0" applyNumberFormat="1" applyFont="1" applyBorder="1" applyAlignment="1">
      <alignment horizontal="center"/>
    </xf>
    <xf numFmtId="0" fontId="82" fillId="0" borderId="7" xfId="0" applyFont="1" applyBorder="1"/>
    <xf numFmtId="0" fontId="24" fillId="0" borderId="7" xfId="1" applyFont="1" applyBorder="1" applyAlignment="1" applyProtection="1">
      <alignment vertical="top"/>
      <protection locked="0"/>
    </xf>
    <xf numFmtId="0" fontId="24" fillId="0" borderId="8" xfId="1" applyFont="1" applyBorder="1" applyAlignment="1" applyProtection="1">
      <alignment vertical="top"/>
      <protection locked="0"/>
    </xf>
    <xf numFmtId="0" fontId="75" fillId="10" borderId="34" xfId="1" applyFont="1" applyFill="1" applyBorder="1" applyAlignment="1">
      <alignment vertical="center"/>
    </xf>
    <xf numFmtId="0" fontId="52" fillId="10" borderId="34" xfId="1" applyFont="1" applyFill="1" applyBorder="1" applyAlignment="1">
      <alignment horizontal="centerContinuous" vertical="center"/>
    </xf>
    <xf numFmtId="0" fontId="75" fillId="10" borderId="34" xfId="1" applyFont="1" applyFill="1" applyBorder="1" applyAlignment="1">
      <alignment horizontal="centerContinuous" vertical="center"/>
    </xf>
    <xf numFmtId="4" fontId="75" fillId="10" borderId="34" xfId="1" applyNumberFormat="1" applyFont="1" applyFill="1" applyBorder="1" applyAlignment="1">
      <alignment horizontal="center" vertical="center"/>
    </xf>
    <xf numFmtId="0" fontId="75" fillId="10" borderId="34" xfId="1" applyFont="1" applyFill="1" applyBorder="1" applyAlignment="1">
      <alignment horizontal="center"/>
    </xf>
    <xf numFmtId="0" fontId="75" fillId="10" borderId="34" xfId="1" applyFont="1" applyFill="1" applyBorder="1" applyAlignment="1">
      <alignment horizontal="centerContinuous"/>
    </xf>
    <xf numFmtId="0" fontId="70" fillId="0" borderId="0" xfId="1" applyFont="1" applyAlignment="1">
      <alignment vertical="center"/>
    </xf>
    <xf numFmtId="4" fontId="70" fillId="0" borderId="0" xfId="1" applyNumberFormat="1" applyFont="1" applyAlignment="1">
      <alignment vertical="center"/>
    </xf>
    <xf numFmtId="0" fontId="70" fillId="0" borderId="0" xfId="1" applyFont="1" applyAlignment="1">
      <alignment horizontal="centerContinuous"/>
    </xf>
    <xf numFmtId="4" fontId="70" fillId="0" borderId="19" xfId="1" applyNumberFormat="1" applyFont="1" applyBorder="1" applyAlignment="1">
      <alignment vertical="center"/>
    </xf>
    <xf numFmtId="0" fontId="70" fillId="0" borderId="19" xfId="1" applyFont="1" applyBorder="1" applyAlignment="1">
      <alignment vertical="center"/>
    </xf>
    <xf numFmtId="0" fontId="24" fillId="0" borderId="19" xfId="1" applyFont="1" applyBorder="1" applyAlignment="1">
      <alignment vertical="center"/>
    </xf>
    <xf numFmtId="0" fontId="13" fillId="0" borderId="19" xfId="1" applyFont="1" applyBorder="1" applyAlignment="1">
      <alignment horizontal="centerContinuous" vertical="center"/>
    </xf>
    <xf numFmtId="0" fontId="70" fillId="0" borderId="19" xfId="1" applyFont="1" applyBorder="1" applyAlignment="1">
      <alignment horizontal="centerContinuous" vertical="center"/>
    </xf>
    <xf numFmtId="4" fontId="70" fillId="0" borderId="19" xfId="1" applyNumberFormat="1" applyFont="1" applyBorder="1" applyAlignment="1">
      <alignment horizontal="center" vertical="center"/>
    </xf>
    <xf numFmtId="0" fontId="24" fillId="0" borderId="19" xfId="1" applyFont="1" applyBorder="1"/>
    <xf numFmtId="0" fontId="89" fillId="0" borderId="19" xfId="1" applyFont="1" applyBorder="1" applyAlignment="1" applyProtection="1">
      <alignment horizontal="center" vertical="center" wrapText="1"/>
      <protection locked="0"/>
    </xf>
    <xf numFmtId="0" fontId="89" fillId="0" borderId="34" xfId="1" applyFont="1" applyBorder="1" applyAlignment="1">
      <alignment horizontal="center" vertical="center" wrapText="1"/>
    </xf>
    <xf numFmtId="0" fontId="89" fillId="0" borderId="19" xfId="1" applyFont="1" applyBorder="1" applyAlignment="1" applyProtection="1">
      <alignment horizontal="center" vertical="center"/>
      <protection locked="0"/>
    </xf>
    <xf numFmtId="1" fontId="89" fillId="0" borderId="19" xfId="1" applyNumberFormat="1" applyFont="1" applyBorder="1" applyAlignment="1" applyProtection="1">
      <alignment horizontal="center" vertical="center" wrapText="1"/>
      <protection locked="0"/>
    </xf>
    <xf numFmtId="2" fontId="89" fillId="0" borderId="19" xfId="1" applyNumberFormat="1" applyFont="1" applyBorder="1" applyAlignment="1" applyProtection="1">
      <alignment horizontal="center" vertical="center" wrapText="1"/>
      <protection locked="0"/>
    </xf>
    <xf numFmtId="2" fontId="89" fillId="0" borderId="19" xfId="6" applyNumberFormat="1" applyFont="1" applyFill="1" applyBorder="1" applyAlignment="1" applyProtection="1">
      <alignment horizontal="center" vertical="center" wrapText="1"/>
      <protection locked="0"/>
    </xf>
    <xf numFmtId="0" fontId="4" fillId="0" borderId="0" xfId="0" applyFont="1" applyAlignment="1">
      <alignment horizontal="center"/>
    </xf>
    <xf numFmtId="0" fontId="5" fillId="0" borderId="1" xfId="1" applyBorder="1"/>
    <xf numFmtId="0" fontId="10" fillId="0" borderId="3" xfId="1" applyFont="1" applyBorder="1"/>
    <xf numFmtId="0" fontId="5" fillId="0" borderId="4" xfId="1" applyBorder="1"/>
    <xf numFmtId="0" fontId="10" fillId="0" borderId="5" xfId="1" applyFont="1" applyBorder="1"/>
    <xf numFmtId="0" fontId="71" fillId="14" borderId="0" xfId="1" applyFont="1" applyFill="1" applyAlignment="1">
      <alignment vertical="center"/>
    </xf>
    <xf numFmtId="0" fontId="72" fillId="14" borderId="0" xfId="1" applyFont="1" applyFill="1" applyAlignment="1">
      <alignment vertical="center"/>
    </xf>
    <xf numFmtId="0" fontId="27" fillId="0" borderId="0" xfId="1" applyFont="1" applyAlignment="1">
      <alignment vertical="top"/>
    </xf>
    <xf numFmtId="0" fontId="91" fillId="14" borderId="0" xfId="1" applyFont="1" applyFill="1"/>
    <xf numFmtId="0" fontId="18" fillId="14" borderId="0" xfId="1" applyFont="1" applyFill="1"/>
    <xf numFmtId="0" fontId="60" fillId="0" borderId="5" xfId="1" applyFont="1" applyBorder="1"/>
    <xf numFmtId="0" fontId="26" fillId="0" borderId="17" xfId="1" applyFont="1" applyBorder="1"/>
    <xf numFmtId="0" fontId="21" fillId="2" borderId="49" xfId="1" applyFont="1" applyFill="1" applyBorder="1" applyAlignment="1">
      <alignment horizontal="center"/>
    </xf>
    <xf numFmtId="0" fontId="22" fillId="2" borderId="49" xfId="1" applyFont="1" applyFill="1" applyBorder="1" applyAlignment="1">
      <alignment horizontal="center"/>
    </xf>
    <xf numFmtId="44" fontId="21" fillId="0" borderId="55" xfId="122" applyFont="1" applyBorder="1" applyAlignment="1">
      <alignment horizontal="center"/>
    </xf>
    <xf numFmtId="0" fontId="21" fillId="0" borderId="55" xfId="1" applyFont="1" applyBorder="1" applyAlignment="1">
      <alignment horizontal="center"/>
    </xf>
    <xf numFmtId="0" fontId="21" fillId="0" borderId="42" xfId="1" applyFont="1" applyBorder="1" applyAlignment="1">
      <alignment horizontal="center"/>
    </xf>
    <xf numFmtId="174" fontId="7" fillId="0" borderId="0" xfId="1" applyNumberFormat="1" applyFont="1"/>
    <xf numFmtId="0" fontId="21" fillId="0" borderId="14" xfId="1" applyFont="1" applyBorder="1" applyAlignment="1">
      <alignment horizontal="center"/>
    </xf>
    <xf numFmtId="0" fontId="21" fillId="0" borderId="15" xfId="1" applyFont="1" applyBorder="1" applyAlignment="1">
      <alignment horizontal="center"/>
    </xf>
    <xf numFmtId="0" fontId="21" fillId="0" borderId="16" xfId="1" applyFont="1" applyBorder="1" applyAlignment="1">
      <alignment horizontal="center"/>
    </xf>
    <xf numFmtId="0" fontId="21" fillId="0" borderId="40" xfId="1" applyFont="1" applyBorder="1" applyAlignment="1">
      <alignment horizontal="center"/>
    </xf>
    <xf numFmtId="0" fontId="21" fillId="0" borderId="40" xfId="1" applyFont="1" applyBorder="1" applyAlignment="1">
      <alignment horizontal="left"/>
    </xf>
    <xf numFmtId="0" fontId="21" fillId="0" borderId="41" xfId="1" applyFont="1" applyBorder="1" applyAlignment="1">
      <alignment horizontal="center"/>
    </xf>
    <xf numFmtId="0" fontId="5" fillId="0" borderId="6" xfId="1" applyBorder="1"/>
    <xf numFmtId="0" fontId="18" fillId="0" borderId="7" xfId="1" applyFont="1" applyBorder="1"/>
    <xf numFmtId="0" fontId="10" fillId="0" borderId="8" xfId="1" applyFont="1" applyBorder="1"/>
    <xf numFmtId="0" fontId="36" fillId="15" borderId="31" xfId="1" applyFont="1" applyFill="1" applyBorder="1" applyAlignment="1">
      <alignment vertical="center"/>
    </xf>
    <xf numFmtId="0" fontId="36" fillId="15" borderId="25" xfId="1" applyFont="1" applyFill="1" applyBorder="1" applyAlignment="1">
      <alignment vertical="center"/>
    </xf>
    <xf numFmtId="0" fontId="36" fillId="15" borderId="26" xfId="0" applyFont="1" applyFill="1" applyBorder="1" applyAlignment="1">
      <alignment vertical="center"/>
    </xf>
    <xf numFmtId="0" fontId="36" fillId="15" borderId="25" xfId="0" applyFont="1" applyFill="1" applyBorder="1" applyAlignment="1">
      <alignment vertical="center"/>
    </xf>
    <xf numFmtId="0" fontId="36" fillId="15" borderId="31" xfId="0" applyFont="1" applyFill="1" applyBorder="1" applyAlignment="1">
      <alignment vertical="center"/>
    </xf>
    <xf numFmtId="0" fontId="36" fillId="15" borderId="26" xfId="1" applyFont="1" applyFill="1" applyBorder="1" applyAlignment="1">
      <alignment vertical="center"/>
    </xf>
    <xf numFmtId="0" fontId="81" fillId="0" borderId="34" xfId="0" applyFont="1" applyBorder="1" applyAlignment="1">
      <alignment horizontal="right" vertical="center" wrapText="1"/>
    </xf>
    <xf numFmtId="0" fontId="43" fillId="0" borderId="0" xfId="0" applyFont="1" applyAlignment="1">
      <alignment horizontal="left" vertical="center"/>
    </xf>
    <xf numFmtId="0" fontId="82" fillId="0" borderId="34" xfId="0" applyFont="1" applyBorder="1" applyAlignment="1">
      <alignment horizontal="justify" vertical="justify" wrapText="1"/>
    </xf>
    <xf numFmtId="0" fontId="93" fillId="0" borderId="0" xfId="0" applyFont="1"/>
    <xf numFmtId="4" fontId="49" fillId="0" borderId="0" xfId="1" applyNumberFormat="1" applyFont="1"/>
    <xf numFmtId="0" fontId="82" fillId="0" borderId="37" xfId="0" applyFont="1" applyBorder="1" applyAlignment="1">
      <alignment horizontal="justify" vertical="top" wrapText="1"/>
    </xf>
    <xf numFmtId="0" fontId="82" fillId="0" borderId="19" xfId="0" applyFont="1" applyBorder="1" applyAlignment="1">
      <alignment horizontal="justify" vertical="justify" wrapText="1"/>
    </xf>
    <xf numFmtId="49" fontId="70" fillId="7" borderId="19" xfId="1" applyNumberFormat="1" applyFont="1" applyFill="1" applyBorder="1" applyAlignment="1">
      <alignment horizontal="center" vertical="center"/>
    </xf>
    <xf numFmtId="2" fontId="24" fillId="0" borderId="19" xfId="1" applyNumberFormat="1" applyFont="1" applyBorder="1" applyAlignment="1">
      <alignment horizontal="justify" vertical="justify"/>
    </xf>
    <xf numFmtId="0" fontId="81" fillId="0" borderId="19" xfId="0" applyFont="1" applyBorder="1" applyAlignment="1">
      <alignment horizontal="center" vertical="center"/>
    </xf>
    <xf numFmtId="2" fontId="21" fillId="0" borderId="18" xfId="1" applyNumberFormat="1" applyFont="1" applyBorder="1" applyAlignment="1">
      <alignment horizontal="center" vertical="center" wrapText="1"/>
    </xf>
    <xf numFmtId="0" fontId="21" fillId="0" borderId="18" xfId="1" applyFont="1" applyBorder="1" applyAlignment="1">
      <alignment vertical="center"/>
    </xf>
    <xf numFmtId="0" fontId="18" fillId="0" borderId="18" xfId="1" applyFont="1" applyBorder="1" applyAlignment="1">
      <alignment vertical="center"/>
    </xf>
    <xf numFmtId="1" fontId="21" fillId="0" borderId="18" xfId="1" applyNumberFormat="1" applyFont="1" applyBorder="1" applyAlignment="1">
      <alignment horizontal="left" vertical="center"/>
    </xf>
    <xf numFmtId="0" fontId="20" fillId="0" borderId="18" xfId="1" applyFont="1" applyBorder="1" applyAlignment="1">
      <alignment vertical="center"/>
    </xf>
    <xf numFmtId="1" fontId="81" fillId="0" borderId="19" xfId="0" applyNumberFormat="1" applyFont="1" applyBorder="1" applyAlignment="1">
      <alignment horizontal="center" vertical="center" wrapText="1"/>
    </xf>
    <xf numFmtId="0" fontId="23" fillId="0" borderId="18" xfId="1" applyFont="1" applyBorder="1" applyAlignment="1">
      <alignment horizontal="center" vertical="center"/>
    </xf>
    <xf numFmtId="0" fontId="21" fillId="0" borderId="0" xfId="1" applyFont="1" applyAlignment="1"/>
    <xf numFmtId="0" fontId="5" fillId="0" borderId="0" xfId="1" applyBorder="1"/>
    <xf numFmtId="0" fontId="16" fillId="0" borderId="0" xfId="1" applyFont="1" applyBorder="1" applyAlignment="1">
      <alignment wrapText="1"/>
    </xf>
    <xf numFmtId="0" fontId="16" fillId="0" borderId="0" xfId="1" applyFont="1" applyBorder="1" applyAlignment="1">
      <alignment vertical="center"/>
    </xf>
    <xf numFmtId="0" fontId="16" fillId="0" borderId="0" xfId="1" applyFont="1" applyBorder="1" applyAlignment="1">
      <alignment horizontal="left" vertical="center"/>
    </xf>
    <xf numFmtId="0" fontId="37" fillId="0" borderId="0" xfId="1" applyFont="1" applyBorder="1"/>
    <xf numFmtId="0" fontId="8" fillId="0" borderId="0" xfId="1" applyFont="1" applyBorder="1" applyAlignment="1">
      <alignment horizontal="centerContinuous"/>
    </xf>
    <xf numFmtId="0" fontId="8" fillId="0" borderId="0" xfId="1" applyFont="1" applyBorder="1" applyAlignment="1">
      <alignment horizontal="center" vertical="center" wrapText="1"/>
    </xf>
    <xf numFmtId="0" fontId="5" fillId="0" borderId="0" xfId="1" applyBorder="1" applyAlignment="1">
      <alignment horizontal="center"/>
    </xf>
    <xf numFmtId="0" fontId="5" fillId="0" borderId="0" xfId="1" applyBorder="1" applyAlignment="1">
      <alignment vertical="center"/>
    </xf>
    <xf numFmtId="1" fontId="3" fillId="0" borderId="0" xfId="0" applyNumberFormat="1" applyFont="1" applyAlignment="1">
      <alignment horizontal="center"/>
    </xf>
    <xf numFmtId="0" fontId="0" fillId="0" borderId="12" xfId="0" applyBorder="1" applyAlignment="1">
      <alignment horizontal="right" vertical="center"/>
    </xf>
    <xf numFmtId="0" fontId="96" fillId="0" borderId="0" xfId="0" applyFont="1" applyAlignment="1">
      <alignment vertical="top" wrapText="1"/>
    </xf>
    <xf numFmtId="2" fontId="80" fillId="0" borderId="0" xfId="0" applyNumberFormat="1" applyFont="1" applyAlignment="1">
      <alignment horizontal="center" vertical="center" wrapText="1"/>
    </xf>
    <xf numFmtId="2" fontId="96" fillId="0" borderId="0" xfId="0" applyNumberFormat="1" applyFont="1" applyAlignment="1">
      <alignment horizontal="center" vertical="center" wrapText="1"/>
    </xf>
    <xf numFmtId="0" fontId="96" fillId="0" borderId="0" xfId="0" applyFont="1" applyAlignment="1">
      <alignment horizontal="center" vertical="top" wrapText="1"/>
    </xf>
    <xf numFmtId="0" fontId="2" fillId="0" borderId="0" xfId="0" applyFont="1" applyAlignment="1">
      <alignment horizontal="center" vertical="center"/>
    </xf>
    <xf numFmtId="0" fontId="2" fillId="5" borderId="0" xfId="0" applyFont="1" applyFill="1" applyAlignment="1">
      <alignment horizontal="center" vertical="center"/>
    </xf>
    <xf numFmtId="0" fontId="43" fillId="0" borderId="0" xfId="0" applyFont="1" applyAlignment="1">
      <alignment horizontal="center"/>
    </xf>
    <xf numFmtId="0" fontId="0" fillId="0" borderId="0" xfId="0" applyAlignment="1">
      <alignment horizontal="center"/>
    </xf>
    <xf numFmtId="0" fontId="37" fillId="0" borderId="0" xfId="1" applyFont="1" applyAlignment="1">
      <alignment horizontal="left" vertical="center"/>
    </xf>
    <xf numFmtId="0" fontId="13" fillId="0" borderId="0" xfId="0" applyFont="1" applyAlignment="1">
      <alignment horizontal="center" vertical="center" wrapText="1"/>
    </xf>
    <xf numFmtId="0" fontId="19" fillId="0" borderId="0" xfId="0" applyFont="1" applyAlignment="1">
      <alignment horizontal="center"/>
    </xf>
    <xf numFmtId="1" fontId="73" fillId="0" borderId="0" xfId="0" applyNumberFormat="1" applyFont="1" applyAlignment="1">
      <alignment horizontal="left" vertical="center"/>
    </xf>
    <xf numFmtId="0" fontId="21" fillId="0" borderId="17" xfId="1" applyFont="1" applyBorder="1" applyAlignment="1">
      <alignment horizontal="left"/>
    </xf>
    <xf numFmtId="49" fontId="21" fillId="0" borderId="17" xfId="1" applyNumberFormat="1" applyFont="1" applyBorder="1" applyAlignment="1">
      <alignment horizontal="left"/>
    </xf>
    <xf numFmtId="17" fontId="21" fillId="0" borderId="17" xfId="1" applyNumberFormat="1" applyFont="1" applyBorder="1" applyAlignment="1">
      <alignment horizontal="left"/>
    </xf>
    <xf numFmtId="0" fontId="3" fillId="0" borderId="0" xfId="0" applyFont="1" applyAlignment="1">
      <alignment horizontal="center"/>
    </xf>
    <xf numFmtId="0" fontId="52" fillId="0" borderId="0" xfId="1" applyFont="1" applyAlignment="1">
      <alignment horizontal="center" vertical="center"/>
    </xf>
    <xf numFmtId="0" fontId="4" fillId="0" borderId="0" xfId="0" applyFont="1" applyAlignment="1">
      <alignment horizontal="center"/>
    </xf>
    <xf numFmtId="0" fontId="23" fillId="0" borderId="0" xfId="1" applyFont="1" applyAlignment="1">
      <alignment horizontal="center"/>
    </xf>
    <xf numFmtId="0" fontId="72" fillId="10" borderId="0" xfId="1" applyFont="1" applyFill="1" applyAlignment="1">
      <alignment horizontal="center"/>
    </xf>
    <xf numFmtId="0" fontId="23" fillId="0" borderId="0" xfId="1" applyFont="1" applyAlignment="1">
      <alignment horizontal="center" vertical="center" wrapText="1"/>
    </xf>
    <xf numFmtId="0" fontId="26" fillId="0" borderId="0" xfId="1" applyFont="1" applyAlignment="1">
      <alignment horizontal="left" vertical="top" wrapText="1"/>
    </xf>
    <xf numFmtId="0" fontId="21" fillId="0" borderId="17" xfId="1" applyFont="1" applyBorder="1" applyAlignment="1">
      <alignment horizontal="center" wrapText="1"/>
    </xf>
    <xf numFmtId="0" fontId="7" fillId="0" borderId="20" xfId="1" applyFont="1" applyBorder="1" applyAlignment="1">
      <alignment horizontal="center"/>
    </xf>
    <xf numFmtId="0" fontId="21" fillId="0" borderId="0" xfId="1" applyFont="1" applyAlignment="1">
      <alignment horizontal="center" vertical="center" wrapText="1"/>
    </xf>
    <xf numFmtId="0" fontId="55" fillId="0" borderId="0" xfId="1" applyFont="1" applyAlignment="1">
      <alignment horizontal="center"/>
    </xf>
    <xf numFmtId="0" fontId="23" fillId="0" borderId="17" xfId="1" applyFont="1" applyBorder="1" applyAlignment="1">
      <alignment horizontal="center" wrapText="1"/>
    </xf>
    <xf numFmtId="0" fontId="21" fillId="0" borderId="0" xfId="1" applyFont="1" applyAlignment="1">
      <alignment horizontal="center"/>
    </xf>
    <xf numFmtId="0" fontId="27" fillId="0" borderId="20" xfId="1" applyFont="1" applyBorder="1" applyAlignment="1">
      <alignment horizontal="center"/>
    </xf>
    <xf numFmtId="0" fontId="21" fillId="0" borderId="17" xfId="1" applyFont="1" applyBorder="1" applyAlignment="1">
      <alignment horizontal="center"/>
    </xf>
    <xf numFmtId="0" fontId="3" fillId="0" borderId="2" xfId="0" applyFont="1" applyBorder="1" applyAlignment="1">
      <alignment horizontal="center"/>
    </xf>
    <xf numFmtId="0" fontId="34" fillId="0" borderId="0" xfId="0" applyFont="1" applyAlignment="1">
      <alignment horizontal="center"/>
    </xf>
    <xf numFmtId="0" fontId="6" fillId="0" borderId="0" xfId="1" applyFont="1" applyAlignment="1">
      <alignment horizontal="center"/>
    </xf>
    <xf numFmtId="165" fontId="21" fillId="0" borderId="40" xfId="3" applyFont="1" applyBorder="1" applyAlignment="1">
      <alignment vertical="center"/>
    </xf>
    <xf numFmtId="165" fontId="21" fillId="0" borderId="41" xfId="3" applyFont="1" applyBorder="1" applyAlignment="1">
      <alignment vertical="center"/>
    </xf>
    <xf numFmtId="165" fontId="21" fillId="0" borderId="42" xfId="3" applyFont="1" applyBorder="1" applyAlignment="1">
      <alignment vertical="center"/>
    </xf>
    <xf numFmtId="49" fontId="21" fillId="0" borderId="17" xfId="1" applyNumberFormat="1" applyFont="1" applyBorder="1" applyAlignment="1">
      <alignment horizontal="center"/>
    </xf>
    <xf numFmtId="0" fontId="92" fillId="14" borderId="17" xfId="1" applyFont="1" applyFill="1" applyBorder="1" applyAlignment="1">
      <alignment horizontal="center"/>
    </xf>
    <xf numFmtId="17" fontId="92" fillId="14" borderId="17" xfId="1" applyNumberFormat="1" applyFont="1" applyFill="1" applyBorder="1" applyAlignment="1">
      <alignment horizontal="center"/>
    </xf>
    <xf numFmtId="0" fontId="21" fillId="2" borderId="40" xfId="1" applyFont="1" applyFill="1" applyBorder="1" applyAlignment="1">
      <alignment horizontal="center" wrapText="1"/>
    </xf>
    <xf numFmtId="0" fontId="21" fillId="2" borderId="42" xfId="1" applyFont="1" applyFill="1" applyBorder="1" applyAlignment="1">
      <alignment horizontal="center" wrapText="1"/>
    </xf>
    <xf numFmtId="0" fontId="21" fillId="2" borderId="40" xfId="1" applyFont="1" applyFill="1" applyBorder="1" applyAlignment="1">
      <alignment horizontal="center"/>
    </xf>
    <xf numFmtId="0" fontId="21" fillId="2" borderId="42" xfId="1" applyFont="1" applyFill="1" applyBorder="1" applyAlignment="1">
      <alignment horizontal="center"/>
    </xf>
    <xf numFmtId="0" fontId="21" fillId="2" borderId="9" xfId="1" applyFont="1" applyFill="1" applyBorder="1" applyAlignment="1">
      <alignment horizontal="center"/>
    </xf>
    <xf numFmtId="0" fontId="21" fillId="2" borderId="11" xfId="1" applyFont="1" applyFill="1" applyBorder="1" applyAlignment="1">
      <alignment horizontal="center"/>
    </xf>
    <xf numFmtId="0" fontId="21" fillId="2" borderId="41" xfId="1" applyFont="1" applyFill="1" applyBorder="1" applyAlignment="1">
      <alignment horizontal="center"/>
    </xf>
    <xf numFmtId="44" fontId="21" fillId="0" borderId="40" xfId="122" applyFont="1" applyBorder="1" applyAlignment="1">
      <alignment horizontal="center" vertical="center"/>
    </xf>
    <xf numFmtId="44" fontId="21" fillId="0" borderId="42" xfId="122" applyFont="1" applyBorder="1" applyAlignment="1">
      <alignment horizontal="center" vertical="center"/>
    </xf>
    <xf numFmtId="8" fontId="21" fillId="0" borderId="41" xfId="122" applyNumberFormat="1" applyFont="1" applyBorder="1" applyAlignment="1">
      <alignment horizontal="center"/>
    </xf>
    <xf numFmtId="44" fontId="21" fillId="0" borderId="42" xfId="122" applyFont="1" applyBorder="1" applyAlignment="1">
      <alignment horizontal="center"/>
    </xf>
    <xf numFmtId="44" fontId="21" fillId="0" borderId="40" xfId="122" applyFont="1" applyBorder="1" applyAlignment="1">
      <alignment horizontal="center"/>
    </xf>
    <xf numFmtId="4" fontId="21" fillId="0" borderId="40" xfId="1" applyNumberFormat="1" applyFont="1" applyBorder="1" applyAlignment="1">
      <alignment horizontal="center"/>
    </xf>
    <xf numFmtId="4" fontId="21" fillId="0" borderId="42" xfId="1" applyNumberFormat="1" applyFont="1" applyBorder="1" applyAlignment="1">
      <alignment horizontal="center"/>
    </xf>
    <xf numFmtId="0" fontId="21" fillId="2" borderId="10" xfId="1" applyFont="1" applyFill="1" applyBorder="1" applyAlignment="1">
      <alignment horizontal="center"/>
    </xf>
    <xf numFmtId="0" fontId="21" fillId="2" borderId="14" xfId="1" applyFont="1" applyFill="1" applyBorder="1" applyAlignment="1">
      <alignment horizontal="center"/>
    </xf>
    <xf numFmtId="0" fontId="21" fillId="2" borderId="15" xfId="1" applyFont="1" applyFill="1" applyBorder="1" applyAlignment="1">
      <alignment horizontal="center"/>
    </xf>
    <xf numFmtId="0" fontId="21" fillId="2" borderId="16" xfId="1" applyFont="1" applyFill="1" applyBorder="1" applyAlignment="1">
      <alignment horizontal="center"/>
    </xf>
    <xf numFmtId="4" fontId="23" fillId="0" borderId="40" xfId="1" applyNumberFormat="1" applyFont="1" applyBorder="1" applyAlignment="1">
      <alignment horizontal="center"/>
    </xf>
    <xf numFmtId="4" fontId="23" fillId="0" borderId="42" xfId="1" applyNumberFormat="1" applyFont="1" applyBorder="1" applyAlignment="1">
      <alignment horizontal="center"/>
    </xf>
    <xf numFmtId="0" fontId="23" fillId="0" borderId="41" xfId="1" applyFont="1" applyBorder="1" applyAlignment="1">
      <alignment horizontal="center"/>
    </xf>
    <xf numFmtId="0" fontId="23" fillId="0" borderId="42" xfId="1" applyFont="1" applyBorder="1" applyAlignment="1">
      <alignment horizontal="center"/>
    </xf>
    <xf numFmtId="1" fontId="21" fillId="0" borderId="40" xfId="1" applyNumberFormat="1" applyFont="1" applyBorder="1" applyAlignment="1">
      <alignment horizontal="center" vertical="center"/>
    </xf>
    <xf numFmtId="1" fontId="21" fillId="0" borderId="42" xfId="1" applyNumberFormat="1" applyFont="1" applyBorder="1" applyAlignment="1">
      <alignment horizontal="center" vertical="center"/>
    </xf>
    <xf numFmtId="0" fontId="21" fillId="0" borderId="40" xfId="1" applyFont="1" applyBorder="1" applyAlignment="1">
      <alignment horizontal="center"/>
    </xf>
    <xf numFmtId="0" fontId="21" fillId="0" borderId="42" xfId="1" applyFont="1" applyBorder="1" applyAlignment="1">
      <alignment horizontal="center"/>
    </xf>
    <xf numFmtId="2" fontId="23" fillId="0" borderId="40" xfId="1" applyNumberFormat="1" applyFont="1" applyBorder="1" applyAlignment="1">
      <alignment horizontal="center"/>
    </xf>
    <xf numFmtId="2" fontId="23" fillId="0" borderId="42" xfId="1" applyNumberFormat="1" applyFont="1" applyBorder="1" applyAlignment="1">
      <alignment horizontal="center"/>
    </xf>
    <xf numFmtId="0" fontId="21" fillId="0" borderId="41" xfId="1" applyFont="1" applyBorder="1" applyAlignment="1">
      <alignment horizontal="center"/>
    </xf>
    <xf numFmtId="0" fontId="21" fillId="10" borderId="19" xfId="1" applyFont="1" applyFill="1" applyBorder="1" applyAlignment="1">
      <alignment horizontal="center" vertical="center"/>
    </xf>
    <xf numFmtId="49" fontId="21" fillId="0" borderId="17" xfId="1" applyNumberFormat="1" applyFont="1" applyBorder="1" applyAlignment="1">
      <alignment horizontal="left" vertical="center"/>
    </xf>
    <xf numFmtId="0" fontId="21" fillId="0" borderId="17" xfId="1" applyFont="1" applyBorder="1" applyAlignment="1">
      <alignment horizontal="left" vertical="center"/>
    </xf>
    <xf numFmtId="0" fontId="21" fillId="0" borderId="0" xfId="1" applyFont="1" applyAlignment="1">
      <alignment horizontal="left" vertical="center"/>
    </xf>
    <xf numFmtId="0" fontId="21" fillId="0" borderId="18" xfId="1" applyFont="1" applyBorder="1" applyAlignment="1">
      <alignment horizontal="left" vertical="center"/>
    </xf>
    <xf numFmtId="0" fontId="23" fillId="2" borderId="19" xfId="1" applyFont="1" applyFill="1" applyBorder="1" applyAlignment="1">
      <alignment horizontal="center"/>
    </xf>
    <xf numFmtId="0" fontId="7" fillId="0" borderId="0" xfId="1" applyFont="1" applyAlignment="1">
      <alignment horizontal="center" vertical="center" wrapText="1"/>
    </xf>
    <xf numFmtId="0" fontId="56" fillId="0" borderId="0" xfId="1" applyFont="1" applyAlignment="1">
      <alignment horizontal="center" vertical="center"/>
    </xf>
    <xf numFmtId="0" fontId="19" fillId="10" borderId="0" xfId="1" applyFont="1" applyFill="1" applyAlignment="1">
      <alignment horizontal="center"/>
    </xf>
    <xf numFmtId="2" fontId="15" fillId="0" borderId="46" xfId="1" applyNumberFormat="1" applyFont="1" applyBorder="1" applyAlignment="1">
      <alignment horizontal="center" vertical="center" wrapText="1"/>
    </xf>
    <xf numFmtId="2" fontId="15" fillId="0" borderId="47" xfId="1" applyNumberFormat="1" applyFont="1" applyBorder="1" applyAlignment="1">
      <alignment horizontal="center" vertical="center" wrapText="1"/>
    </xf>
    <xf numFmtId="0" fontId="22" fillId="0" borderId="47" xfId="1" applyFont="1" applyBorder="1" applyAlignment="1">
      <alignment horizontal="center"/>
    </xf>
    <xf numFmtId="0" fontId="22" fillId="0" borderId="48" xfId="1" applyFont="1" applyBorder="1" applyAlignment="1">
      <alignment horizontal="center"/>
    </xf>
    <xf numFmtId="2" fontId="15" fillId="0" borderId="26" xfId="1" applyNumberFormat="1" applyFont="1" applyBorder="1" applyAlignment="1">
      <alignment horizontal="center" vertical="center" wrapText="1"/>
    </xf>
    <xf numFmtId="2" fontId="15" fillId="0" borderId="25" xfId="1" applyNumberFormat="1" applyFont="1" applyBorder="1" applyAlignment="1">
      <alignment horizontal="center" vertical="center" wrapText="1"/>
    </xf>
    <xf numFmtId="0" fontId="22" fillId="0" borderId="25" xfId="1" applyFont="1" applyBorder="1" applyAlignment="1">
      <alignment horizontal="center"/>
    </xf>
    <xf numFmtId="0" fontId="22" fillId="0" borderId="29" xfId="1" applyFont="1" applyBorder="1" applyAlignment="1">
      <alignment horizontal="center"/>
    </xf>
    <xf numFmtId="2" fontId="15" fillId="0" borderId="27" xfId="1" applyNumberFormat="1" applyFont="1" applyBorder="1" applyAlignment="1">
      <alignment horizontal="center" vertical="center" wrapText="1"/>
    </xf>
    <xf numFmtId="2" fontId="15" fillId="0" borderId="28" xfId="1" applyNumberFormat="1" applyFont="1" applyBorder="1" applyAlignment="1">
      <alignment horizontal="center" vertical="center" wrapText="1"/>
    </xf>
    <xf numFmtId="0" fontId="22" fillId="0" borderId="28" xfId="1" applyFont="1" applyBorder="1" applyAlignment="1">
      <alignment horizontal="center"/>
    </xf>
    <xf numFmtId="0" fontId="22" fillId="0" borderId="30" xfId="1" applyFont="1" applyBorder="1" applyAlignment="1">
      <alignment horizontal="center"/>
    </xf>
    <xf numFmtId="2" fontId="15" fillId="0" borderId="33" xfId="1" applyNumberFormat="1" applyFont="1" applyBorder="1" applyAlignment="1">
      <alignment horizontal="center" vertical="center" wrapText="1"/>
    </xf>
    <xf numFmtId="2" fontId="15" fillId="0" borderId="35" xfId="1" applyNumberFormat="1" applyFont="1" applyBorder="1" applyAlignment="1">
      <alignment horizontal="center" vertical="center" wrapText="1"/>
    </xf>
    <xf numFmtId="2" fontId="15" fillId="0" borderId="50" xfId="1" applyNumberFormat="1" applyFont="1" applyBorder="1" applyAlignment="1">
      <alignment horizontal="center" vertical="center" wrapText="1"/>
    </xf>
    <xf numFmtId="2" fontId="15" fillId="0" borderId="51" xfId="1" applyNumberFormat="1" applyFont="1" applyBorder="1" applyAlignment="1">
      <alignment horizontal="center" vertical="center" wrapText="1"/>
    </xf>
    <xf numFmtId="0" fontId="22" fillId="0" borderId="52" xfId="1" applyFont="1" applyBorder="1" applyAlignment="1">
      <alignment horizontal="center"/>
    </xf>
    <xf numFmtId="0" fontId="22" fillId="0" borderId="53" xfId="1" applyFont="1" applyBorder="1" applyAlignment="1">
      <alignment horizontal="center"/>
    </xf>
    <xf numFmtId="0" fontId="82" fillId="0" borderId="34" xfId="0" applyFont="1" applyBorder="1" applyAlignment="1">
      <alignment horizontal="center" vertical="center" wrapText="1"/>
    </xf>
    <xf numFmtId="0" fontId="82" fillId="0" borderId="37" xfId="0" applyFont="1" applyBorder="1" applyAlignment="1">
      <alignment horizontal="center" vertical="center" wrapText="1"/>
    </xf>
    <xf numFmtId="0" fontId="82" fillId="0" borderId="36" xfId="0" applyFont="1" applyBorder="1" applyAlignment="1">
      <alignment horizontal="center" vertical="center" wrapText="1"/>
    </xf>
    <xf numFmtId="49" fontId="70" fillId="7" borderId="21" xfId="1" applyNumberFormat="1" applyFont="1" applyFill="1" applyBorder="1" applyAlignment="1">
      <alignment horizontal="center" vertical="center"/>
    </xf>
    <xf numFmtId="49" fontId="70" fillId="7" borderId="22" xfId="1" applyNumberFormat="1" applyFont="1" applyFill="1" applyBorder="1" applyAlignment="1">
      <alignment horizontal="center" vertical="center"/>
    </xf>
    <xf numFmtId="169" fontId="81" fillId="0" borderId="1" xfId="0" applyNumberFormat="1" applyFont="1" applyBorder="1" applyAlignment="1">
      <alignment horizontal="center" vertical="center"/>
    </xf>
    <xf numFmtId="169" fontId="81" fillId="0" borderId="3" xfId="0" applyNumberFormat="1" applyFont="1" applyBorder="1" applyAlignment="1">
      <alignment horizontal="center" vertical="center"/>
    </xf>
    <xf numFmtId="1" fontId="70" fillId="8" borderId="21" xfId="1" applyNumberFormat="1" applyFont="1" applyFill="1" applyBorder="1" applyAlignment="1">
      <alignment horizontal="center" vertical="center"/>
    </xf>
    <xf numFmtId="1" fontId="70" fillId="8" borderId="22" xfId="1" applyNumberFormat="1" applyFont="1" applyFill="1" applyBorder="1" applyAlignment="1">
      <alignment horizontal="center" vertical="center"/>
    </xf>
    <xf numFmtId="169" fontId="70" fillId="7" borderId="21" xfId="1" quotePrefix="1" applyNumberFormat="1" applyFont="1" applyFill="1" applyBorder="1" applyAlignment="1">
      <alignment horizontal="center" vertical="center"/>
    </xf>
    <xf numFmtId="169" fontId="70" fillId="7" borderId="22" xfId="1" quotePrefix="1" applyNumberFormat="1" applyFont="1" applyFill="1" applyBorder="1" applyAlignment="1">
      <alignment horizontal="center" vertical="center"/>
    </xf>
    <xf numFmtId="0" fontId="82" fillId="8" borderId="21" xfId="0" applyFont="1" applyFill="1" applyBorder="1" applyAlignment="1">
      <alignment horizontal="center" vertical="center" wrapText="1"/>
    </xf>
    <xf numFmtId="0" fontId="82" fillId="8" borderId="22" xfId="0" applyFont="1" applyFill="1" applyBorder="1" applyAlignment="1">
      <alignment horizontal="center" vertical="center" wrapText="1"/>
    </xf>
    <xf numFmtId="0" fontId="82" fillId="8" borderId="1" xfId="0" applyFont="1" applyFill="1" applyBorder="1" applyAlignment="1">
      <alignment horizontal="center" vertical="center" wrapText="1"/>
    </xf>
    <xf numFmtId="0" fontId="82" fillId="8" borderId="3" xfId="0" applyFont="1" applyFill="1" applyBorder="1" applyAlignment="1">
      <alignment horizontal="center" vertical="center" wrapText="1"/>
    </xf>
    <xf numFmtId="1" fontId="70" fillId="8" borderId="19" xfId="1" applyNumberFormat="1" applyFont="1" applyFill="1" applyBorder="1" applyAlignment="1">
      <alignment horizontal="center" vertical="center"/>
    </xf>
    <xf numFmtId="49" fontId="70" fillId="7" borderId="21" xfId="1" applyNumberFormat="1" applyFont="1" applyFill="1" applyBorder="1" applyAlignment="1">
      <alignment horizontal="left" vertical="center"/>
    </xf>
    <xf numFmtId="49" fontId="70" fillId="7" borderId="22" xfId="1" applyNumberFormat="1" applyFont="1" applyFill="1" applyBorder="1" applyAlignment="1">
      <alignment horizontal="left" vertical="center"/>
    </xf>
    <xf numFmtId="169" fontId="81" fillId="0" borderId="19" xfId="0" applyNumberFormat="1" applyFont="1" applyBorder="1" applyAlignment="1">
      <alignment horizontal="center" vertical="center"/>
    </xf>
    <xf numFmtId="173" fontId="70" fillId="7" borderId="21" xfId="1" quotePrefix="1" applyNumberFormat="1" applyFont="1" applyFill="1" applyBorder="1" applyAlignment="1">
      <alignment horizontal="center" vertical="center"/>
    </xf>
    <xf numFmtId="173" fontId="70" fillId="7" borderId="22" xfId="1" quotePrefix="1" applyNumberFormat="1" applyFont="1" applyFill="1" applyBorder="1" applyAlignment="1">
      <alignment horizontal="center" vertical="center"/>
    </xf>
    <xf numFmtId="1" fontId="81" fillId="8" borderId="21" xfId="0" applyNumberFormat="1" applyFont="1" applyFill="1" applyBorder="1" applyAlignment="1">
      <alignment horizontal="center" vertical="center"/>
    </xf>
    <xf numFmtId="1" fontId="81" fillId="8" borderId="22" xfId="0" applyNumberFormat="1" applyFont="1" applyFill="1" applyBorder="1" applyAlignment="1">
      <alignment horizontal="center" vertical="center"/>
    </xf>
    <xf numFmtId="0" fontId="83" fillId="0" borderId="34" xfId="0" applyFont="1" applyBorder="1" applyAlignment="1">
      <alignment horizontal="center" vertical="center" wrapText="1"/>
    </xf>
    <xf numFmtId="0" fontId="83" fillId="0" borderId="36" xfId="0" applyFont="1" applyBorder="1" applyAlignment="1">
      <alignment horizontal="center" vertical="center" wrapText="1"/>
    </xf>
    <xf numFmtId="0" fontId="83" fillId="0" borderId="37" xfId="0" applyFont="1" applyBorder="1" applyAlignment="1">
      <alignment horizontal="center" vertical="center" wrapText="1"/>
    </xf>
    <xf numFmtId="0" fontId="74" fillId="0" borderId="0" xfId="1" applyFont="1" applyAlignment="1">
      <alignment horizontal="center" vertical="center"/>
    </xf>
    <xf numFmtId="0" fontId="39" fillId="0" borderId="0" xfId="1" applyFont="1" applyAlignment="1">
      <alignment horizontal="center"/>
    </xf>
    <xf numFmtId="0" fontId="8" fillId="0" borderId="0" xfId="1" applyFont="1" applyAlignment="1">
      <alignment horizontal="center"/>
    </xf>
    <xf numFmtId="0" fontId="6" fillId="10" borderId="21" xfId="1" applyFont="1" applyFill="1" applyBorder="1" applyAlignment="1" applyProtection="1">
      <alignment horizontal="center" vertical="center"/>
      <protection locked="0"/>
    </xf>
    <xf numFmtId="0" fontId="6" fillId="10" borderId="23" xfId="1" applyFont="1" applyFill="1" applyBorder="1" applyAlignment="1" applyProtection="1">
      <alignment horizontal="center" vertical="center"/>
      <protection locked="0"/>
    </xf>
    <xf numFmtId="0" fontId="6" fillId="10" borderId="22" xfId="1" applyFont="1" applyFill="1" applyBorder="1" applyAlignment="1" applyProtection="1">
      <alignment horizontal="center" vertical="center"/>
      <protection locked="0"/>
    </xf>
    <xf numFmtId="0" fontId="39" fillId="0" borderId="0" xfId="1" applyFont="1" applyAlignment="1">
      <alignment horizontal="center" vertical="center"/>
    </xf>
    <xf numFmtId="0" fontId="70" fillId="0" borderId="4" xfId="0" applyFont="1" applyBorder="1" applyAlignment="1">
      <alignment horizontal="left" vertical="top"/>
    </xf>
    <xf numFmtId="0" fontId="70" fillId="0" borderId="0" xfId="0" applyFont="1" applyAlignment="1">
      <alignment horizontal="left" vertical="top"/>
    </xf>
    <xf numFmtId="0" fontId="70" fillId="0" borderId="0" xfId="0" applyFont="1" applyAlignment="1">
      <alignment horizontal="left" vertical="center" wrapText="1"/>
    </xf>
    <xf numFmtId="0" fontId="70" fillId="0" borderId="6" xfId="0" applyFont="1" applyBorder="1" applyAlignment="1">
      <alignment horizontal="left"/>
    </xf>
    <xf numFmtId="0" fontId="70" fillId="0" borderId="7" xfId="0" applyFont="1" applyBorder="1" applyAlignment="1">
      <alignment horizontal="left"/>
    </xf>
    <xf numFmtId="0" fontId="70" fillId="0" borderId="4" xfId="0" applyFont="1" applyBorder="1" applyAlignment="1">
      <alignment horizontal="left"/>
    </xf>
    <xf numFmtId="0" fontId="70" fillId="0" borderId="0" xfId="0" applyFont="1" applyAlignment="1">
      <alignment horizontal="left"/>
    </xf>
    <xf numFmtId="169" fontId="70" fillId="13" borderId="6" xfId="1" applyNumberFormat="1" applyFont="1" applyFill="1" applyBorder="1" applyAlignment="1" applyProtection="1">
      <alignment horizontal="center" vertical="center"/>
      <protection locked="0"/>
    </xf>
    <xf numFmtId="169" fontId="70" fillId="13" borderId="7" xfId="1" applyNumberFormat="1" applyFont="1" applyFill="1" applyBorder="1" applyAlignment="1" applyProtection="1">
      <alignment horizontal="center" vertical="center"/>
      <protection locked="0"/>
    </xf>
    <xf numFmtId="0" fontId="82" fillId="8" borderId="21" xfId="0" applyFont="1" applyFill="1" applyBorder="1" applyAlignment="1">
      <alignment horizontal="center"/>
    </xf>
    <xf numFmtId="0" fontId="82" fillId="8" borderId="22" xfId="0" applyFont="1" applyFill="1" applyBorder="1" applyAlignment="1">
      <alignment horizontal="center"/>
    </xf>
    <xf numFmtId="0" fontId="70" fillId="0" borderId="19" xfId="1" applyFont="1" applyBorder="1" applyAlignment="1">
      <alignment horizontal="left" vertical="center"/>
    </xf>
    <xf numFmtId="0" fontId="24" fillId="0" borderId="19" xfId="1" applyFont="1" applyBorder="1" applyAlignment="1">
      <alignment horizontal="left" vertical="center"/>
    </xf>
    <xf numFmtId="0" fontId="16" fillId="0" borderId="0" xfId="1" applyFont="1" applyAlignment="1">
      <alignment horizontal="center"/>
    </xf>
    <xf numFmtId="0" fontId="37" fillId="0" borderId="0" xfId="1" applyFont="1" applyAlignment="1">
      <alignment horizontal="center"/>
    </xf>
    <xf numFmtId="0" fontId="13" fillId="10" borderId="19" xfId="1" applyFont="1" applyFill="1" applyBorder="1" applyAlignment="1" applyProtection="1">
      <alignment horizontal="center" vertical="top"/>
      <protection locked="0"/>
    </xf>
    <xf numFmtId="0" fontId="75" fillId="12" borderId="19" xfId="1" applyFont="1" applyFill="1" applyBorder="1" applyAlignment="1">
      <alignment horizontal="left" vertical="center"/>
    </xf>
    <xf numFmtId="0" fontId="70" fillId="0" borderId="19" xfId="1" applyFont="1" applyBorder="1" applyAlignment="1">
      <alignment horizontal="center" vertical="center" wrapText="1"/>
    </xf>
    <xf numFmtId="49" fontId="24" fillId="0" borderId="19" xfId="1" quotePrefix="1" applyNumberFormat="1" applyFont="1" applyBorder="1" applyAlignment="1">
      <alignment horizontal="left" vertical="center"/>
    </xf>
    <xf numFmtId="0" fontId="70" fillId="0" borderId="19" xfId="1" applyFont="1" applyBorder="1" applyAlignment="1">
      <alignment horizontal="center" vertical="center"/>
    </xf>
    <xf numFmtId="0" fontId="37" fillId="0" borderId="19" xfId="1" applyFont="1" applyBorder="1" applyAlignment="1">
      <alignment horizontal="center" vertical="center"/>
    </xf>
    <xf numFmtId="0" fontId="15" fillId="0" borderId="19" xfId="1" applyFont="1" applyBorder="1" applyAlignment="1">
      <alignment horizontal="left" vertical="center"/>
    </xf>
    <xf numFmtId="17" fontId="15" fillId="0" borderId="19" xfId="1" quotePrefix="1" applyNumberFormat="1" applyFont="1" applyBorder="1" applyAlignment="1">
      <alignment horizontal="left" vertical="center"/>
    </xf>
    <xf numFmtId="0" fontId="37" fillId="0" borderId="19" xfId="1" applyFont="1" applyBorder="1" applyAlignment="1">
      <alignment horizontal="left" vertical="center"/>
    </xf>
    <xf numFmtId="0" fontId="16" fillId="0" borderId="19" xfId="1" applyFont="1" applyBorder="1" applyAlignment="1">
      <alignment horizontal="center" vertical="center" wrapText="1"/>
    </xf>
    <xf numFmtId="0" fontId="33" fillId="6" borderId="19" xfId="1" applyFont="1" applyFill="1" applyBorder="1" applyAlignment="1" applyProtection="1">
      <alignment horizontal="center" vertical="top"/>
      <protection locked="0"/>
    </xf>
    <xf numFmtId="44" fontId="21" fillId="0" borderId="18" xfId="1" applyNumberFormat="1" applyFont="1" applyBorder="1" applyAlignment="1">
      <alignment horizontal="center" vertical="center"/>
    </xf>
    <xf numFmtId="0" fontId="23" fillId="2" borderId="21" xfId="1" applyFont="1" applyFill="1" applyBorder="1" applyAlignment="1">
      <alignment horizontal="center" vertical="center" wrapText="1"/>
    </xf>
    <xf numFmtId="0" fontId="23" fillId="2" borderId="23" xfId="1" applyFont="1" applyFill="1" applyBorder="1" applyAlignment="1">
      <alignment horizontal="center" vertical="center" wrapText="1"/>
    </xf>
    <xf numFmtId="0" fontId="23" fillId="2" borderId="22" xfId="1" applyFont="1" applyFill="1" applyBorder="1" applyAlignment="1">
      <alignment horizontal="center" vertical="center" wrapText="1"/>
    </xf>
    <xf numFmtId="0" fontId="21" fillId="11" borderId="21" xfId="1" applyFont="1" applyFill="1" applyBorder="1" applyAlignment="1">
      <alignment horizontal="center" vertical="center"/>
    </xf>
    <xf numFmtId="0" fontId="21" fillId="11" borderId="23" xfId="1" applyFont="1" applyFill="1" applyBorder="1" applyAlignment="1">
      <alignment horizontal="center" vertical="center"/>
    </xf>
    <xf numFmtId="0" fontId="21" fillId="11" borderId="22" xfId="1" applyFont="1" applyFill="1" applyBorder="1" applyAlignment="1">
      <alignment horizontal="center" vertical="center"/>
    </xf>
    <xf numFmtId="0" fontId="3" fillId="0" borderId="10" xfId="0" applyFont="1" applyBorder="1" applyAlignment="1">
      <alignment horizontal="center"/>
    </xf>
    <xf numFmtId="0" fontId="13" fillId="0" borderId="0" xfId="1" applyFont="1" applyAlignment="1">
      <alignment horizontal="center" vertical="center"/>
    </xf>
    <xf numFmtId="0" fontId="23" fillId="2" borderId="21" xfId="1" applyFont="1" applyFill="1" applyBorder="1" applyAlignment="1">
      <alignment horizontal="center" vertical="center"/>
    </xf>
    <xf numFmtId="0" fontId="23" fillId="2" borderId="22" xfId="1" applyFont="1" applyFill="1" applyBorder="1" applyAlignment="1">
      <alignment horizontal="center" vertical="center"/>
    </xf>
    <xf numFmtId="0" fontId="23" fillId="0" borderId="0" xfId="1" applyFont="1" applyAlignment="1">
      <alignment horizontal="center" wrapText="1"/>
    </xf>
    <xf numFmtId="0" fontId="19" fillId="11" borderId="0" xfId="1" applyFont="1" applyFill="1" applyAlignment="1">
      <alignment horizontal="center"/>
    </xf>
    <xf numFmtId="0" fontId="10" fillId="0" borderId="10" xfId="1" applyFont="1" applyBorder="1" applyAlignment="1">
      <alignment horizontal="center"/>
    </xf>
    <xf numFmtId="0" fontId="7" fillId="0" borderId="1" xfId="1" applyFont="1" applyBorder="1" applyAlignment="1">
      <alignment horizontal="center"/>
    </xf>
    <xf numFmtId="0" fontId="7" fillId="0" borderId="2" xfId="1" applyFont="1" applyBorder="1" applyAlignment="1">
      <alignment horizontal="center"/>
    </xf>
    <xf numFmtId="0" fontId="7" fillId="0" borderId="5" xfId="1" applyFont="1" applyBorder="1" applyAlignment="1">
      <alignment horizontal="center" vertical="center" wrapText="1"/>
    </xf>
    <xf numFmtId="0" fontId="62" fillId="0" borderId="6" xfId="1" applyFont="1" applyBorder="1" applyAlignment="1">
      <alignment horizontal="center"/>
    </xf>
    <xf numFmtId="0" fontId="62" fillId="0" borderId="0" xfId="1" applyFont="1" applyAlignment="1">
      <alignment horizontal="center"/>
    </xf>
    <xf numFmtId="0" fontId="22" fillId="0" borderId="21" xfId="1" applyFont="1" applyBorder="1" applyAlignment="1">
      <alignment horizontal="center" vertical="center"/>
    </xf>
    <xf numFmtId="0" fontId="22" fillId="0" borderId="23" xfId="1" applyFont="1" applyBorder="1" applyAlignment="1">
      <alignment horizontal="center" vertical="center"/>
    </xf>
    <xf numFmtId="0" fontId="22" fillId="0" borderId="22" xfId="1" applyFont="1" applyBorder="1" applyAlignment="1">
      <alignment horizontal="center" vertical="center"/>
    </xf>
    <xf numFmtId="0" fontId="65" fillId="0" borderId="21" xfId="1" applyFont="1" applyBorder="1" applyAlignment="1">
      <alignment horizontal="center" vertical="center"/>
    </xf>
    <xf numFmtId="0" fontId="65" fillId="0" borderId="23" xfId="1" applyFont="1" applyBorder="1" applyAlignment="1">
      <alignment horizontal="center" vertical="center"/>
    </xf>
    <xf numFmtId="0" fontId="65" fillId="0" borderId="22" xfId="1" applyFont="1" applyBorder="1" applyAlignment="1">
      <alignment horizontal="center" vertical="center"/>
    </xf>
    <xf numFmtId="0" fontId="27" fillId="0" borderId="0" xfId="1" applyFont="1" applyAlignment="1">
      <alignment horizontal="justify" wrapText="1"/>
    </xf>
    <xf numFmtId="0" fontId="7" fillId="0" borderId="0" xfId="1" applyFont="1" applyAlignment="1">
      <alignment horizontal="center" vertical="center"/>
    </xf>
    <xf numFmtId="0" fontId="7" fillId="0" borderId="13" xfId="1" applyFont="1" applyBorder="1" applyAlignment="1">
      <alignment horizontal="center" vertical="center"/>
    </xf>
    <xf numFmtId="0" fontId="40" fillId="0" borderId="0" xfId="1" applyFont="1" applyAlignment="1">
      <alignment horizontal="center"/>
    </xf>
    <xf numFmtId="0" fontId="11" fillId="0" borderId="0" xfId="1" applyFont="1" applyAlignment="1">
      <alignment horizontal="center"/>
    </xf>
    <xf numFmtId="0" fontId="72" fillId="11" borderId="0" xfId="1" applyFont="1" applyFill="1" applyAlignment="1">
      <alignment horizontal="center"/>
    </xf>
    <xf numFmtId="0" fontId="27" fillId="0" borderId="0" xfId="1" applyFont="1" applyAlignment="1">
      <alignment horizontal="left"/>
    </xf>
    <xf numFmtId="0" fontId="56" fillId="0" borderId="13" xfId="1" applyFont="1" applyBorder="1" applyAlignment="1">
      <alignment horizontal="center" vertical="center"/>
    </xf>
    <xf numFmtId="0" fontId="7" fillId="0" borderId="0" xfId="1" applyFont="1" applyAlignment="1">
      <alignment horizontal="center"/>
    </xf>
    <xf numFmtId="0" fontId="7" fillId="0" borderId="17" xfId="1" applyFont="1" applyBorder="1" applyAlignment="1">
      <alignment horizontal="center"/>
    </xf>
    <xf numFmtId="0" fontId="21" fillId="0" borderId="38" xfId="1" applyFont="1" applyBorder="1" applyAlignment="1">
      <alignment horizontal="center"/>
    </xf>
    <xf numFmtId="0" fontId="21" fillId="0" borderId="39" xfId="1" applyFont="1" applyBorder="1" applyAlignment="1">
      <alignment horizontal="center" vertical="center" wrapText="1"/>
    </xf>
    <xf numFmtId="0" fontId="21" fillId="0" borderId="10" xfId="1" applyFont="1" applyBorder="1" applyAlignment="1">
      <alignment horizontal="center" vertical="center"/>
    </xf>
    <xf numFmtId="0" fontId="68" fillId="0" borderId="19" xfId="0" applyFont="1" applyBorder="1" applyAlignment="1">
      <alignment horizontal="center" vertical="center" wrapText="1"/>
    </xf>
    <xf numFmtId="0" fontId="68" fillId="0" borderId="19" xfId="0" applyFont="1" applyBorder="1" applyAlignment="1">
      <alignment horizontal="center" vertical="center"/>
    </xf>
    <xf numFmtId="0" fontId="52" fillId="0" borderId="13" xfId="1" applyFont="1" applyBorder="1" applyAlignment="1">
      <alignment horizontal="center" vertical="center"/>
    </xf>
    <xf numFmtId="0" fontId="66" fillId="0" borderId="0" xfId="0" applyFont="1" applyAlignment="1">
      <alignment horizontal="center"/>
    </xf>
    <xf numFmtId="0" fontId="67" fillId="0" borderId="0" xfId="0" applyFont="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27" fillId="0" borderId="9" xfId="1" applyFont="1" applyBorder="1" applyAlignment="1">
      <alignment horizontal="center"/>
    </xf>
    <xf numFmtId="0" fontId="27" fillId="0" borderId="10" xfId="1" applyFont="1" applyBorder="1" applyAlignment="1">
      <alignment horizontal="center"/>
    </xf>
    <xf numFmtId="0" fontId="27" fillId="0" borderId="11" xfId="1" applyFont="1" applyBorder="1" applyAlignment="1">
      <alignment horizontal="center"/>
    </xf>
    <xf numFmtId="0" fontId="27" fillId="0" borderId="12" xfId="1" applyFont="1" applyBorder="1" applyAlignment="1">
      <alignment horizontal="center"/>
    </xf>
    <xf numFmtId="0" fontId="27" fillId="0" borderId="0" xfId="1" applyFont="1" applyAlignment="1">
      <alignment horizontal="center"/>
    </xf>
    <xf numFmtId="0" fontId="27" fillId="0" borderId="13" xfId="1" applyFont="1" applyBorder="1" applyAlignment="1">
      <alignment horizontal="center"/>
    </xf>
    <xf numFmtId="0" fontId="27" fillId="0" borderId="14" xfId="1" applyFont="1" applyBorder="1" applyAlignment="1">
      <alignment horizontal="center"/>
    </xf>
    <xf numFmtId="0" fontId="27" fillId="0" borderId="15" xfId="1" applyFont="1" applyBorder="1" applyAlignment="1">
      <alignment horizontal="center"/>
    </xf>
    <xf numFmtId="0" fontId="27" fillId="0" borderId="16" xfId="1" applyFont="1" applyBorder="1" applyAlignment="1">
      <alignment horizontal="center"/>
    </xf>
    <xf numFmtId="49" fontId="69" fillId="0" borderId="21" xfId="1" quotePrefix="1" applyNumberFormat="1" applyFont="1" applyBorder="1" applyAlignment="1">
      <alignment horizontal="center" vertical="center"/>
    </xf>
    <xf numFmtId="49" fontId="69" fillId="0" borderId="22" xfId="1" quotePrefix="1" applyNumberFormat="1" applyFont="1" applyBorder="1" applyAlignment="1">
      <alignment horizontal="center" vertical="center"/>
    </xf>
    <xf numFmtId="0" fontId="68" fillId="0" borderId="21" xfId="0" applyFont="1" applyBorder="1" applyAlignment="1">
      <alignment horizontal="center" vertical="center"/>
    </xf>
    <xf numFmtId="0" fontId="68" fillId="0" borderId="22" xfId="0" applyFont="1" applyBorder="1" applyAlignment="1">
      <alignment horizontal="center" vertical="center"/>
    </xf>
    <xf numFmtId="0" fontId="8" fillId="0" borderId="12" xfId="1" applyFont="1" applyBorder="1" applyAlignment="1">
      <alignment horizontal="lef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7" xfId="1" applyFont="1" applyBorder="1" applyAlignment="1">
      <alignment horizontal="left" vertical="center"/>
    </xf>
    <xf numFmtId="0" fontId="15" fillId="0" borderId="7" xfId="1" applyFont="1" applyBorder="1" applyAlignment="1">
      <alignment horizontal="center"/>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8" xfId="1" applyFont="1" applyBorder="1" applyAlignment="1">
      <alignment horizontal="center" vertical="center" wrapText="1"/>
    </xf>
    <xf numFmtId="0" fontId="5" fillId="0" borderId="19" xfId="1" applyBorder="1" applyAlignment="1">
      <alignment horizontal="center"/>
    </xf>
    <xf numFmtId="0" fontId="5" fillId="0" borderId="45" xfId="1" applyBorder="1" applyAlignment="1">
      <alignment horizontal="center"/>
    </xf>
    <xf numFmtId="0" fontId="15" fillId="0" borderId="12" xfId="1" applyFont="1" applyBorder="1" applyAlignment="1">
      <alignment horizontal="center" vertical="center" wrapText="1"/>
    </xf>
    <xf numFmtId="0" fontId="15" fillId="0" borderId="5" xfId="1" applyFont="1" applyBorder="1" applyAlignment="1">
      <alignment horizontal="center" vertical="center" wrapText="1"/>
    </xf>
    <xf numFmtId="0" fontId="15" fillId="0" borderId="43" xfId="1" applyFont="1" applyBorder="1" applyAlignment="1">
      <alignment horizontal="center" vertical="center" wrapText="1"/>
    </xf>
    <xf numFmtId="0" fontId="15" fillId="0" borderId="8" xfId="1" applyFont="1" applyBorder="1" applyAlignment="1">
      <alignment horizontal="center" vertical="center" wrapText="1"/>
    </xf>
    <xf numFmtId="0" fontId="8" fillId="0" borderId="21" xfId="1" applyFont="1" applyBorder="1" applyAlignment="1">
      <alignment horizontal="left" vertical="center"/>
    </xf>
    <xf numFmtId="0" fontId="8" fillId="0" borderId="23" xfId="1" applyFont="1" applyBorder="1" applyAlignment="1">
      <alignment horizontal="left" vertical="center"/>
    </xf>
    <xf numFmtId="44" fontId="5" fillId="0" borderId="23" xfId="1" applyNumberFormat="1" applyBorder="1" applyAlignment="1">
      <alignment horizontal="left" vertical="center"/>
    </xf>
    <xf numFmtId="1" fontId="5" fillId="0" borderId="23" xfId="1" applyNumberFormat="1" applyBorder="1" applyAlignment="1">
      <alignment horizontal="center" vertical="center"/>
    </xf>
    <xf numFmtId="0" fontId="8" fillId="0" borderId="1" xfId="1" applyFont="1" applyBorder="1" applyAlignment="1">
      <alignment horizontal="center" vertical="center" wrapText="1"/>
    </xf>
    <xf numFmtId="0" fontId="8" fillId="0" borderId="3" xfId="1" applyFont="1" applyBorder="1" applyAlignment="1">
      <alignment horizontal="center" vertical="center" wrapText="1"/>
    </xf>
    <xf numFmtId="0" fontId="8" fillId="0" borderId="44" xfId="1" applyFont="1" applyBorder="1" applyAlignment="1">
      <alignment horizontal="left" vertical="center"/>
    </xf>
    <xf numFmtId="0" fontId="8" fillId="0" borderId="3" xfId="1" applyFont="1" applyBorder="1" applyAlignment="1">
      <alignment horizontal="left" vertical="center"/>
    </xf>
    <xf numFmtId="43" fontId="5" fillId="0" borderId="23" xfId="54" applyFont="1" applyBorder="1" applyAlignment="1">
      <alignment horizontal="center" vertical="center"/>
    </xf>
    <xf numFmtId="0" fontId="39" fillId="0" borderId="10" xfId="1" applyFont="1" applyBorder="1" applyAlignment="1">
      <alignment horizontal="center" vertical="center"/>
    </xf>
    <xf numFmtId="0" fontId="8" fillId="0" borderId="0" xfId="1" applyFont="1" applyBorder="1" applyAlignment="1">
      <alignment horizontal="center"/>
    </xf>
    <xf numFmtId="0" fontId="16" fillId="0" borderId="0" xfId="1" applyFont="1" applyBorder="1" applyAlignment="1">
      <alignment horizontal="center"/>
    </xf>
    <xf numFmtId="0" fontId="6" fillId="11" borderId="40" xfId="1" applyFont="1" applyFill="1" applyBorder="1" applyAlignment="1" applyProtection="1">
      <alignment horizontal="center" vertical="top"/>
      <protection locked="0"/>
    </xf>
    <xf numFmtId="0" fontId="6" fillId="11" borderId="41" xfId="1" applyFont="1" applyFill="1" applyBorder="1" applyAlignment="1" applyProtection="1">
      <alignment horizontal="center" vertical="top"/>
      <protection locked="0"/>
    </xf>
    <xf numFmtId="0" fontId="6" fillId="11" borderId="42" xfId="1" applyFont="1" applyFill="1" applyBorder="1" applyAlignment="1" applyProtection="1">
      <alignment horizontal="center" vertical="top"/>
      <protection locked="0"/>
    </xf>
    <xf numFmtId="0" fontId="5" fillId="0" borderId="43" xfId="1" applyBorder="1" applyAlignment="1">
      <alignment horizontal="left" vertical="center"/>
    </xf>
    <xf numFmtId="0" fontId="5" fillId="0" borderId="8" xfId="1" applyBorder="1" applyAlignment="1">
      <alignment horizontal="left" vertical="center"/>
    </xf>
    <xf numFmtId="4" fontId="5" fillId="0" borderId="23" xfId="1" applyNumberFormat="1" applyBorder="1" applyAlignment="1">
      <alignment horizontal="center"/>
    </xf>
    <xf numFmtId="0" fontId="5" fillId="0" borderId="23" xfId="1" applyBorder="1" applyAlignment="1">
      <alignment horizontal="center"/>
    </xf>
    <xf numFmtId="0" fontId="5" fillId="0" borderId="21" xfId="1" applyBorder="1" applyAlignment="1">
      <alignment horizontal="center"/>
    </xf>
    <xf numFmtId="0" fontId="5" fillId="0" borderId="43" xfId="1" applyBorder="1" applyAlignment="1">
      <alignment horizontal="left"/>
    </xf>
    <xf numFmtId="0" fontId="5" fillId="0" borderId="8" xfId="1" applyBorder="1" applyAlignment="1">
      <alignment horizontal="left"/>
    </xf>
    <xf numFmtId="49" fontId="5" fillId="0" borderId="19" xfId="1" applyNumberFormat="1" applyBorder="1" applyAlignment="1">
      <alignment horizontal="center"/>
    </xf>
    <xf numFmtId="0" fontId="5" fillId="0" borderId="0" xfId="1" applyBorder="1" applyAlignment="1">
      <alignment horizontal="center"/>
    </xf>
    <xf numFmtId="0" fontId="5" fillId="0" borderId="13" xfId="1" applyBorder="1" applyAlignment="1">
      <alignment horizontal="center"/>
    </xf>
    <xf numFmtId="0" fontId="8" fillId="0" borderId="14" xfId="1" applyFont="1" applyBorder="1" applyAlignment="1">
      <alignment horizontal="center" vertical="center"/>
    </xf>
    <xf numFmtId="0" fontId="8" fillId="0" borderId="15" xfId="1" applyFont="1" applyBorder="1" applyAlignment="1">
      <alignment horizontal="center" vertical="center"/>
    </xf>
    <xf numFmtId="0" fontId="8" fillId="0" borderId="16" xfId="1" applyFont="1" applyBorder="1" applyAlignment="1">
      <alignment horizontal="center" vertical="center"/>
    </xf>
    <xf numFmtId="0" fontId="5" fillId="0" borderId="0" xfId="1" applyBorder="1" applyAlignment="1">
      <alignment horizontal="center" vertical="center" wrapText="1"/>
    </xf>
    <xf numFmtId="172" fontId="98" fillId="0" borderId="0" xfId="0" applyNumberFormat="1" applyFont="1" applyAlignment="1">
      <alignment horizontal="left" vertical="center"/>
    </xf>
    <xf numFmtId="172" fontId="98" fillId="0" borderId="13" xfId="0" applyNumberFormat="1" applyFont="1" applyBorder="1" applyAlignment="1">
      <alignment horizontal="left" vertical="center"/>
    </xf>
    <xf numFmtId="0" fontId="80" fillId="0" borderId="0" xfId="0" applyFont="1" applyAlignment="1">
      <alignment horizontal="center" vertical="top" wrapText="1"/>
    </xf>
    <xf numFmtId="0" fontId="96" fillId="0" borderId="0" xfId="0" applyFont="1" applyAlignment="1">
      <alignment horizontal="center" vertical="top" wrapText="1"/>
    </xf>
    <xf numFmtId="2" fontId="96" fillId="0" borderId="0" xfId="0" applyNumberFormat="1" applyFont="1" applyAlignment="1">
      <alignment horizontal="left" vertical="center" wrapText="1"/>
    </xf>
    <xf numFmtId="0" fontId="95" fillId="0" borderId="0" xfId="0" applyFont="1" applyAlignment="1">
      <alignment horizontal="justify" vertical="justify" wrapText="1"/>
    </xf>
    <xf numFmtId="0" fontId="96" fillId="0" borderId="0" xfId="0" applyFont="1" applyAlignment="1">
      <alignment horizontal="left" vertical="center" wrapText="1"/>
    </xf>
    <xf numFmtId="0" fontId="97" fillId="0" borderId="0" xfId="0" applyFont="1" applyAlignment="1">
      <alignment horizontal="left" vertical="center"/>
    </xf>
    <xf numFmtId="0" fontId="50" fillId="0" borderId="0" xfId="0" applyFont="1" applyAlignment="1">
      <alignment horizontal="center" vertical="center"/>
    </xf>
    <xf numFmtId="0" fontId="94" fillId="0" borderId="0" xfId="0" applyFont="1" applyAlignment="1">
      <alignment horizontal="center" vertical="top" wrapText="1"/>
    </xf>
    <xf numFmtId="0" fontId="94" fillId="0" borderId="13" xfId="0" applyFont="1" applyBorder="1" applyAlignment="1">
      <alignment horizontal="center" vertical="top" wrapText="1"/>
    </xf>
    <xf numFmtId="0" fontId="3" fillId="0" borderId="0" xfId="0" applyFont="1" applyAlignment="1">
      <alignment horizontal="right"/>
    </xf>
  </cellXfs>
  <cellStyles count="123">
    <cellStyle name="Euro" xfId="2"/>
    <cellStyle name="Euro 2" xfId="50"/>
    <cellStyle name="Millares" xfId="54" builtinId="3"/>
    <cellStyle name="Millares 2" xfId="3"/>
    <cellStyle name="Millares 2 2" xfId="52"/>
    <cellStyle name="Millares 2 2 2" xfId="59"/>
    <cellStyle name="Millares 2 2 2 2" xfId="100"/>
    <cellStyle name="Millares 2 2 2 3" xfId="83"/>
    <cellStyle name="Millares 2 2 3" xfId="62"/>
    <cellStyle name="Millares 2 2 3 2" xfId="101"/>
    <cellStyle name="Millares 2 2 3 3" xfId="86"/>
    <cellStyle name="Millares 2 2 4" xfId="68"/>
    <cellStyle name="Millares 2 2 4 2" xfId="102"/>
    <cellStyle name="Millares 2 2 4 3" xfId="92"/>
    <cellStyle name="Millares 2 2 5" xfId="73"/>
    <cellStyle name="Millares 2 2 5 2" xfId="103"/>
    <cellStyle name="Millares 2 2 5 3" xfId="97"/>
    <cellStyle name="Millares 2 2 6" xfId="99"/>
    <cellStyle name="Millares 2 2 7" xfId="77"/>
    <cellStyle name="Millares 3" xfId="7"/>
    <cellStyle name="Millares 3 2" xfId="55"/>
    <cellStyle name="Millares 3 2 2" xfId="105"/>
    <cellStyle name="Millares 3 2 3" xfId="79"/>
    <cellStyle name="Millares 3 3" xfId="60"/>
    <cellStyle name="Millares 3 3 2" xfId="106"/>
    <cellStyle name="Millares 3 3 3" xfId="84"/>
    <cellStyle name="Millares 3 4" xfId="64"/>
    <cellStyle name="Millares 3 4 2" xfId="107"/>
    <cellStyle name="Millares 3 4 3" xfId="88"/>
    <cellStyle name="Millares 3 5" xfId="69"/>
    <cellStyle name="Millares 3 5 2" xfId="108"/>
    <cellStyle name="Millares 3 5 3" xfId="93"/>
    <cellStyle name="Millares 3 6" xfId="104"/>
    <cellStyle name="Millares 3 7" xfId="74"/>
    <cellStyle name="Millares 4" xfId="49"/>
    <cellStyle name="Millares 4 2" xfId="56"/>
    <cellStyle name="Millares 4 2 2" xfId="110"/>
    <cellStyle name="Millares 4 2 3" xfId="80"/>
    <cellStyle name="Millares 4 3" xfId="61"/>
    <cellStyle name="Millares 4 3 2" xfId="111"/>
    <cellStyle name="Millares 4 3 3" xfId="85"/>
    <cellStyle name="Millares 4 4" xfId="65"/>
    <cellStyle name="Millares 4 4 2" xfId="112"/>
    <cellStyle name="Millares 4 4 3" xfId="89"/>
    <cellStyle name="Millares 4 5" xfId="70"/>
    <cellStyle name="Millares 4 5 2" xfId="113"/>
    <cellStyle name="Millares 4 5 3" xfId="94"/>
    <cellStyle name="Millares 4 6" xfId="109"/>
    <cellStyle name="Millares 4 7" xfId="75"/>
    <cellStyle name="Millares 5" xfId="57"/>
    <cellStyle name="Millares 5 2" xfId="114"/>
    <cellStyle name="Millares 5 3" xfId="81"/>
    <cellStyle name="Millares 6" xfId="66"/>
    <cellStyle name="Millares 6 2" xfId="115"/>
    <cellStyle name="Millares 6 3" xfId="90"/>
    <cellStyle name="Millares 7" xfId="71"/>
    <cellStyle name="Millares 7 2" xfId="116"/>
    <cellStyle name="Millares 7 3" xfId="95"/>
    <cellStyle name="Millares 8" xfId="98"/>
    <cellStyle name="Millares 9" xfId="78"/>
    <cellStyle name="Moneda" xfId="51" builtinId="4"/>
    <cellStyle name="Moneda 2" xfId="53"/>
    <cellStyle name="Moneda 3" xfId="58"/>
    <cellStyle name="Moneda 3 2" xfId="117"/>
    <cellStyle name="Moneda 3 3" xfId="82"/>
    <cellStyle name="Moneda 4" xfId="63"/>
    <cellStyle name="Moneda 4 2" xfId="118"/>
    <cellStyle name="Moneda 4 3" xfId="87"/>
    <cellStyle name="Moneda 5" xfId="67"/>
    <cellStyle name="Moneda 5 2" xfId="119"/>
    <cellStyle name="Moneda 5 3" xfId="91"/>
    <cellStyle name="Moneda 6" xfId="72"/>
    <cellStyle name="Moneda 6 2" xfId="120"/>
    <cellStyle name="Moneda 6 3" xfId="96"/>
    <cellStyle name="Moneda 7" xfId="76"/>
    <cellStyle name="Moneda 8" xfId="122"/>
    <cellStyle name="Normal" xfId="0" builtinId="0"/>
    <cellStyle name="Normal 2" xfId="1"/>
    <cellStyle name="Normal 2 10" xfId="8"/>
    <cellStyle name="Normal 2 10 2" xfId="9"/>
    <cellStyle name="Normal 2 11" xfId="10"/>
    <cellStyle name="Normal 2 12" xfId="11"/>
    <cellStyle name="Normal 2 13" xfId="12"/>
    <cellStyle name="Normal 2 14" xfId="13"/>
    <cellStyle name="Normal 2 2" xfId="14"/>
    <cellStyle name="Normal 2 3" xfId="4"/>
    <cellStyle name="Normal 2 4" xfId="15"/>
    <cellStyle name="Normal 2 5" xfId="16"/>
    <cellStyle name="Normal 2 6" xfId="17"/>
    <cellStyle name="Normal 2 7" xfId="18"/>
    <cellStyle name="Normal 2 8" xfId="19"/>
    <cellStyle name="Normal 2 9" xfId="20"/>
    <cellStyle name="Normal 3" xfId="5"/>
    <cellStyle name="Normal 4" xfId="21"/>
    <cellStyle name="Normal 5" xfId="22"/>
    <cellStyle name="Notas 10" xfId="23"/>
    <cellStyle name="Notas 11" xfId="24"/>
    <cellStyle name="Notas 12" xfId="25"/>
    <cellStyle name="Notas 13" xfId="26"/>
    <cellStyle name="Notas 14" xfId="27"/>
    <cellStyle name="Notas 2" xfId="28"/>
    <cellStyle name="Notas 3" xfId="29"/>
    <cellStyle name="Notas 4" xfId="30"/>
    <cellStyle name="Notas 5" xfId="31"/>
    <cellStyle name="Notas 6" xfId="32"/>
    <cellStyle name="Notas 7" xfId="33"/>
    <cellStyle name="Notas 8" xfId="34"/>
    <cellStyle name="Notas 9" xfId="35"/>
    <cellStyle name="Porcentaje" xfId="121" builtinId="5"/>
    <cellStyle name="Porcentual 2" xfId="6"/>
    <cellStyle name="Porcentual 2 10" xfId="36"/>
    <cellStyle name="Porcentual 2 11" xfId="37"/>
    <cellStyle name="Porcentual 2 12" xfId="38"/>
    <cellStyle name="Porcentual 2 13" xfId="39"/>
    <cellStyle name="Porcentual 2 2" xfId="40"/>
    <cellStyle name="Porcentual 2 3" xfId="41"/>
    <cellStyle name="Porcentual 2 4" xfId="42"/>
    <cellStyle name="Porcentual 2 5" xfId="43"/>
    <cellStyle name="Porcentual 2 6" xfId="44"/>
    <cellStyle name="Porcentual 2 7" xfId="45"/>
    <cellStyle name="Porcentual 2 8" xfId="46"/>
    <cellStyle name="Porcentual 2 9" xfId="47"/>
    <cellStyle name="Porcentual 3" xfId="48"/>
  </cellStyles>
  <dxfs count="0"/>
  <tableStyles count="0" defaultTableStyle="TableStyleMedium9" defaultPivotStyle="PivotStyleLight16"/>
  <colors>
    <mruColors>
      <color rgb="FFFF6600"/>
      <color rgb="FFF9B277"/>
      <color rgb="FFBC8F00"/>
      <color rgb="FF990000"/>
      <color rgb="FFD09E00"/>
      <color rgb="FFDAA600"/>
      <color rgb="FFCC3300"/>
      <color rgb="FFFF7C80"/>
      <color rgb="FFF262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4.jpg"/><Relationship Id="rId4" Type="http://schemas.microsoft.com/office/2007/relationships/hdphoto" Target="../media/hdphoto1.wdp"/></Relationships>
</file>

<file path=xl/drawings/_rels/drawing10.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15.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emf"/><Relationship Id="rId1" Type="http://schemas.openxmlformats.org/officeDocument/2006/relationships/image" Target="../media/image4.jpg"/><Relationship Id="rId6" Type="http://schemas.openxmlformats.org/officeDocument/2006/relationships/image" Target="../media/image33.png"/><Relationship Id="rId5" Type="http://schemas.openxmlformats.org/officeDocument/2006/relationships/image" Target="../media/image32.png"/><Relationship Id="rId4" Type="http://schemas.openxmlformats.org/officeDocument/2006/relationships/image" Target="../media/image3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35.png"/><Relationship Id="rId1" Type="http://schemas.openxmlformats.org/officeDocument/2006/relationships/image" Target="../media/image34.png"/><Relationship Id="rId6" Type="http://schemas.openxmlformats.org/officeDocument/2006/relationships/image" Target="../media/image38.png"/><Relationship Id="rId5" Type="http://schemas.openxmlformats.org/officeDocument/2006/relationships/image" Target="../media/image37.png"/><Relationship Id="rId4" Type="http://schemas.openxmlformats.org/officeDocument/2006/relationships/image" Target="../media/image3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40.png"/><Relationship Id="rId7" Type="http://schemas.openxmlformats.org/officeDocument/2006/relationships/image" Target="../media/image4.jpg"/><Relationship Id="rId2" Type="http://schemas.openxmlformats.org/officeDocument/2006/relationships/image" Target="../media/image5.png"/><Relationship Id="rId1" Type="http://schemas.openxmlformats.org/officeDocument/2006/relationships/image" Target="../media/image39.png"/><Relationship Id="rId6" Type="http://schemas.microsoft.com/office/2007/relationships/hdphoto" Target="../media/hdphoto3.wdp"/><Relationship Id="rId5" Type="http://schemas.openxmlformats.org/officeDocument/2006/relationships/image" Target="../media/image41.png"/><Relationship Id="rId4" Type="http://schemas.microsoft.com/office/2007/relationships/hdphoto" Target="../media/hdphoto2.wdp"/></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7.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8.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5.png"/><Relationship Id="rId1" Type="http://schemas.openxmlformats.org/officeDocument/2006/relationships/image" Target="../media/image17.jpg"/><Relationship Id="rId4" Type="http://schemas.openxmlformats.org/officeDocument/2006/relationships/image" Target="../media/image19.jpeg"/></Relationships>
</file>

<file path=xl/drawings/_rels/drawing9.xml.rels><?xml version="1.0" encoding="UTF-8" standalone="yes"?>
<Relationships xmlns="http://schemas.openxmlformats.org/package/2006/relationships"><Relationship Id="rId8" Type="http://schemas.openxmlformats.org/officeDocument/2006/relationships/image" Target="../media/image25.png"/><Relationship Id="rId3" Type="http://schemas.openxmlformats.org/officeDocument/2006/relationships/image" Target="../media/image20.png"/><Relationship Id="rId7" Type="http://schemas.openxmlformats.org/officeDocument/2006/relationships/image" Target="../media/image24.png"/><Relationship Id="rId2" Type="http://schemas.openxmlformats.org/officeDocument/2006/relationships/image" Target="../media/image18.png"/><Relationship Id="rId1" Type="http://schemas.openxmlformats.org/officeDocument/2006/relationships/image" Target="../media/image15.png"/><Relationship Id="rId6" Type="http://schemas.openxmlformats.org/officeDocument/2006/relationships/image" Target="../media/image23.png"/><Relationship Id="rId5" Type="http://schemas.openxmlformats.org/officeDocument/2006/relationships/image" Target="../media/image22.png"/><Relationship Id="rId10" Type="http://schemas.openxmlformats.org/officeDocument/2006/relationships/image" Target="../media/image27.png"/><Relationship Id="rId4" Type="http://schemas.openxmlformats.org/officeDocument/2006/relationships/image" Target="../media/image21.png"/><Relationship Id="rId9"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9526</xdr:rowOff>
    </xdr:from>
    <xdr:to>
      <xdr:col>1</xdr:col>
      <xdr:colOff>723900</xdr:colOff>
      <xdr:row>44</xdr:row>
      <xdr:rowOff>161926</xdr:rowOff>
    </xdr:to>
    <xdr:sp macro="" textlink="">
      <xdr:nvSpPr>
        <xdr:cNvPr id="2" name="Rectangle 4">
          <a:extLst>
            <a:ext uri="{FF2B5EF4-FFF2-40B4-BE49-F238E27FC236}">
              <a16:creationId xmlns:a16="http://schemas.microsoft.com/office/drawing/2014/main" xmlns="" id="{00000000-0008-0000-0100-000002000000}"/>
            </a:ext>
          </a:extLst>
        </xdr:cNvPr>
        <xdr:cNvSpPr>
          <a:spLocks noChangeArrowheads="1"/>
        </xdr:cNvSpPr>
      </xdr:nvSpPr>
      <xdr:spPr bwMode="invGray">
        <a:xfrm>
          <a:off x="1" y="11431"/>
          <a:ext cx="1514474" cy="9220200"/>
        </a:xfrm>
        <a:prstGeom prst="rect">
          <a:avLst/>
        </a:prstGeom>
        <a:solidFill>
          <a:srgbClr val="FFC000"/>
        </a:solidFill>
        <a:ln w="9525">
          <a:noFill/>
          <a:miter lim="800000"/>
          <a:headEnd/>
          <a:tailEnd/>
        </a:ln>
      </xdr:spPr>
      <xdr:txBody>
        <a:bodyPr wrap="square" anchor="ctr"/>
        <a:lstStyle>
          <a:defPPr>
            <a:defRPr lang="en-US"/>
          </a:defPPr>
          <a:lvl1pPr algn="l" rtl="0" eaLnBrk="0" fontAlgn="base" hangingPunct="0">
            <a:spcBef>
              <a:spcPct val="0"/>
            </a:spcBef>
            <a:spcAft>
              <a:spcPct val="0"/>
            </a:spcAft>
            <a:defRPr sz="2400" kern="1200">
              <a:solidFill>
                <a:schemeClr val="tx1"/>
              </a:solidFill>
              <a:latin typeface="Times New Roman"/>
              <a:ea typeface="+mn-ea"/>
              <a:cs typeface="+mn-cs"/>
            </a:defRPr>
          </a:lvl1pPr>
          <a:lvl2pPr marL="457200" algn="l" rtl="0" eaLnBrk="0" fontAlgn="base" hangingPunct="0">
            <a:spcBef>
              <a:spcPct val="0"/>
            </a:spcBef>
            <a:spcAft>
              <a:spcPct val="0"/>
            </a:spcAft>
            <a:defRPr sz="2400" kern="1200">
              <a:solidFill>
                <a:schemeClr val="tx1"/>
              </a:solidFill>
              <a:latin typeface="Times New Roman"/>
              <a:ea typeface="+mn-ea"/>
              <a:cs typeface="+mn-cs"/>
            </a:defRPr>
          </a:lvl2pPr>
          <a:lvl3pPr marL="914400" algn="l" rtl="0" eaLnBrk="0" fontAlgn="base" hangingPunct="0">
            <a:spcBef>
              <a:spcPct val="0"/>
            </a:spcBef>
            <a:spcAft>
              <a:spcPct val="0"/>
            </a:spcAft>
            <a:defRPr sz="2400" kern="1200">
              <a:solidFill>
                <a:schemeClr val="tx1"/>
              </a:solidFill>
              <a:latin typeface="Times New Roman"/>
              <a:ea typeface="+mn-ea"/>
              <a:cs typeface="+mn-cs"/>
            </a:defRPr>
          </a:lvl3pPr>
          <a:lvl4pPr marL="1371600" algn="l" rtl="0" eaLnBrk="0" fontAlgn="base" hangingPunct="0">
            <a:spcBef>
              <a:spcPct val="0"/>
            </a:spcBef>
            <a:spcAft>
              <a:spcPct val="0"/>
            </a:spcAft>
            <a:defRPr sz="2400" kern="1200">
              <a:solidFill>
                <a:schemeClr val="tx1"/>
              </a:solidFill>
              <a:latin typeface="Times New Roman"/>
              <a:ea typeface="+mn-ea"/>
              <a:cs typeface="+mn-cs"/>
            </a:defRPr>
          </a:lvl4pPr>
          <a:lvl5pPr marL="1828800" algn="l" rtl="0" eaLnBrk="0" fontAlgn="base" hangingPunct="0">
            <a:spcBef>
              <a:spcPct val="0"/>
            </a:spcBef>
            <a:spcAft>
              <a:spcPct val="0"/>
            </a:spcAft>
            <a:defRPr sz="2400" kern="1200">
              <a:solidFill>
                <a:schemeClr val="tx1"/>
              </a:solidFill>
              <a:latin typeface="Times New Roman"/>
              <a:ea typeface="+mn-ea"/>
              <a:cs typeface="+mn-cs"/>
            </a:defRPr>
          </a:lvl5pPr>
          <a:lvl6pPr marL="2286000" algn="l" defTabSz="914400" rtl="0" eaLnBrk="1" latinLnBrk="0" hangingPunct="1">
            <a:defRPr sz="2400" kern="1200">
              <a:solidFill>
                <a:schemeClr val="tx1"/>
              </a:solidFill>
              <a:latin typeface="Times New Roman"/>
              <a:ea typeface="+mn-ea"/>
              <a:cs typeface="+mn-cs"/>
            </a:defRPr>
          </a:lvl6pPr>
          <a:lvl7pPr marL="2743200" algn="l" defTabSz="914400" rtl="0" eaLnBrk="1" latinLnBrk="0" hangingPunct="1">
            <a:defRPr sz="2400" kern="1200">
              <a:solidFill>
                <a:schemeClr val="tx1"/>
              </a:solidFill>
              <a:latin typeface="Times New Roman"/>
              <a:ea typeface="+mn-ea"/>
              <a:cs typeface="+mn-cs"/>
            </a:defRPr>
          </a:lvl7pPr>
          <a:lvl8pPr marL="3200400" algn="l" defTabSz="914400" rtl="0" eaLnBrk="1" latinLnBrk="0" hangingPunct="1">
            <a:defRPr sz="2400" kern="1200">
              <a:solidFill>
                <a:schemeClr val="tx1"/>
              </a:solidFill>
              <a:latin typeface="Times New Roman"/>
              <a:ea typeface="+mn-ea"/>
              <a:cs typeface="+mn-cs"/>
            </a:defRPr>
          </a:lvl8pPr>
          <a:lvl9pPr marL="3657600" algn="l" defTabSz="914400" rtl="0" eaLnBrk="1" latinLnBrk="0" hangingPunct="1">
            <a:defRPr sz="2400" kern="1200">
              <a:solidFill>
                <a:schemeClr val="tx1"/>
              </a:solidFill>
              <a:latin typeface="Times New Roman"/>
              <a:ea typeface="+mn-ea"/>
              <a:cs typeface="+mn-cs"/>
            </a:defRPr>
          </a:lvl9pPr>
        </a:lstStyle>
        <a:p>
          <a:pPr algn="r">
            <a:defRPr/>
          </a:pPr>
          <a:endParaRPr lang="es-ES_tradnl"/>
        </a:p>
      </xdr:txBody>
    </xdr:sp>
    <xdr:clientData/>
  </xdr:twoCellAnchor>
  <xdr:twoCellAnchor>
    <xdr:from>
      <xdr:col>1</xdr:col>
      <xdr:colOff>733426</xdr:colOff>
      <xdr:row>0</xdr:row>
      <xdr:rowOff>0</xdr:rowOff>
    </xdr:from>
    <xdr:to>
      <xdr:col>7</xdr:col>
      <xdr:colOff>1</xdr:colOff>
      <xdr:row>9</xdr:row>
      <xdr:rowOff>38100</xdr:rowOff>
    </xdr:to>
    <xdr:sp macro="" textlink="">
      <xdr:nvSpPr>
        <xdr:cNvPr id="5" name="Text Box 8">
          <a:extLst>
            <a:ext uri="{FF2B5EF4-FFF2-40B4-BE49-F238E27FC236}">
              <a16:creationId xmlns:a16="http://schemas.microsoft.com/office/drawing/2014/main" xmlns="" id="{00000000-0008-0000-0100-000005000000}"/>
            </a:ext>
          </a:extLst>
        </xdr:cNvPr>
        <xdr:cNvSpPr txBox="1">
          <a:spLocks noChangeArrowheads="1"/>
        </xdr:cNvSpPr>
      </xdr:nvSpPr>
      <xdr:spPr bwMode="auto">
        <a:xfrm>
          <a:off x="1525906" y="0"/>
          <a:ext cx="5332095" cy="1666875"/>
        </a:xfrm>
        <a:prstGeom prst="rect">
          <a:avLst/>
        </a:prstGeom>
        <a:noFill/>
        <a:ln w="9525">
          <a:noFill/>
          <a:miter lim="800000"/>
          <a:headEnd/>
          <a:tailEnd/>
        </a:ln>
        <a:effectLst/>
      </xdr:spPr>
      <xdr:txBody>
        <a:bodyPr wrap="square" anchor="ctr">
          <a:noAutofit/>
        </a:bodyPr>
        <a:lstStyle>
          <a:defPPr>
            <a:defRPr lang="en-US"/>
          </a:defPPr>
          <a:lvl1pPr algn="l" rtl="0" eaLnBrk="0" fontAlgn="base" hangingPunct="0">
            <a:spcBef>
              <a:spcPct val="0"/>
            </a:spcBef>
            <a:spcAft>
              <a:spcPct val="0"/>
            </a:spcAft>
            <a:defRPr sz="2400" kern="1200">
              <a:solidFill>
                <a:schemeClr val="tx1"/>
              </a:solidFill>
              <a:latin typeface="Times New Roman"/>
              <a:ea typeface="+mn-ea"/>
              <a:cs typeface="+mn-cs"/>
            </a:defRPr>
          </a:lvl1pPr>
          <a:lvl2pPr marL="457200" algn="l" rtl="0" eaLnBrk="0" fontAlgn="base" hangingPunct="0">
            <a:spcBef>
              <a:spcPct val="0"/>
            </a:spcBef>
            <a:spcAft>
              <a:spcPct val="0"/>
            </a:spcAft>
            <a:defRPr sz="2400" kern="1200">
              <a:solidFill>
                <a:schemeClr val="tx1"/>
              </a:solidFill>
              <a:latin typeface="Times New Roman"/>
              <a:ea typeface="+mn-ea"/>
              <a:cs typeface="+mn-cs"/>
            </a:defRPr>
          </a:lvl2pPr>
          <a:lvl3pPr marL="914400" algn="l" rtl="0" eaLnBrk="0" fontAlgn="base" hangingPunct="0">
            <a:spcBef>
              <a:spcPct val="0"/>
            </a:spcBef>
            <a:spcAft>
              <a:spcPct val="0"/>
            </a:spcAft>
            <a:defRPr sz="2400" kern="1200">
              <a:solidFill>
                <a:schemeClr val="tx1"/>
              </a:solidFill>
              <a:latin typeface="Times New Roman"/>
              <a:ea typeface="+mn-ea"/>
              <a:cs typeface="+mn-cs"/>
            </a:defRPr>
          </a:lvl3pPr>
          <a:lvl4pPr marL="1371600" algn="l" rtl="0" eaLnBrk="0" fontAlgn="base" hangingPunct="0">
            <a:spcBef>
              <a:spcPct val="0"/>
            </a:spcBef>
            <a:spcAft>
              <a:spcPct val="0"/>
            </a:spcAft>
            <a:defRPr sz="2400" kern="1200">
              <a:solidFill>
                <a:schemeClr val="tx1"/>
              </a:solidFill>
              <a:latin typeface="Times New Roman"/>
              <a:ea typeface="+mn-ea"/>
              <a:cs typeface="+mn-cs"/>
            </a:defRPr>
          </a:lvl4pPr>
          <a:lvl5pPr marL="1828800" algn="l" rtl="0" eaLnBrk="0" fontAlgn="base" hangingPunct="0">
            <a:spcBef>
              <a:spcPct val="0"/>
            </a:spcBef>
            <a:spcAft>
              <a:spcPct val="0"/>
            </a:spcAft>
            <a:defRPr sz="2400" kern="1200">
              <a:solidFill>
                <a:schemeClr val="tx1"/>
              </a:solidFill>
              <a:latin typeface="Times New Roman"/>
              <a:ea typeface="+mn-ea"/>
              <a:cs typeface="+mn-cs"/>
            </a:defRPr>
          </a:lvl5pPr>
          <a:lvl6pPr marL="2286000" algn="l" defTabSz="914400" rtl="0" eaLnBrk="1" latinLnBrk="0" hangingPunct="1">
            <a:defRPr sz="2400" kern="1200">
              <a:solidFill>
                <a:schemeClr val="tx1"/>
              </a:solidFill>
              <a:latin typeface="Times New Roman"/>
              <a:ea typeface="+mn-ea"/>
              <a:cs typeface="+mn-cs"/>
            </a:defRPr>
          </a:lvl6pPr>
          <a:lvl7pPr marL="2743200" algn="l" defTabSz="914400" rtl="0" eaLnBrk="1" latinLnBrk="0" hangingPunct="1">
            <a:defRPr sz="2400" kern="1200">
              <a:solidFill>
                <a:schemeClr val="tx1"/>
              </a:solidFill>
              <a:latin typeface="Times New Roman"/>
              <a:ea typeface="+mn-ea"/>
              <a:cs typeface="+mn-cs"/>
            </a:defRPr>
          </a:lvl7pPr>
          <a:lvl8pPr marL="3200400" algn="l" defTabSz="914400" rtl="0" eaLnBrk="1" latinLnBrk="0" hangingPunct="1">
            <a:defRPr sz="2400" kern="1200">
              <a:solidFill>
                <a:schemeClr val="tx1"/>
              </a:solidFill>
              <a:latin typeface="Times New Roman"/>
              <a:ea typeface="+mn-ea"/>
              <a:cs typeface="+mn-cs"/>
            </a:defRPr>
          </a:lvl8pPr>
          <a:lvl9pPr marL="3657600" algn="l" defTabSz="914400" rtl="0" eaLnBrk="1" latinLnBrk="0" hangingPunct="1">
            <a:defRPr sz="2400" kern="1200">
              <a:solidFill>
                <a:schemeClr val="tx1"/>
              </a:solidFill>
              <a:latin typeface="Times New Roman"/>
              <a:ea typeface="+mn-ea"/>
              <a:cs typeface="+mn-cs"/>
            </a:defRPr>
          </a:lvl9pPr>
        </a:lstStyle>
        <a:p>
          <a:pPr algn="ctr">
            <a:lnSpc>
              <a:spcPct val="80000"/>
            </a:lnSpc>
            <a:defRPr/>
          </a:pPr>
          <a:endParaRPr lang="es-MX" sz="2400" b="1">
            <a:solidFill>
              <a:sysClr val="windowText" lastClr="000000"/>
            </a:solidFill>
            <a:effectLst>
              <a:outerShdw blurRad="38100" dist="38100" dir="2700000" algn="tl">
                <a:srgbClr val="000000">
                  <a:alpha val="43137"/>
                </a:srgbClr>
              </a:outerShdw>
            </a:effectLst>
            <a:latin typeface="Arial" pitchFamily="34" charset="0"/>
            <a:cs typeface="Arial" pitchFamily="34" charset="0"/>
          </a:endParaRPr>
        </a:p>
        <a:p>
          <a:pPr algn="ctr">
            <a:lnSpc>
              <a:spcPct val="80000"/>
            </a:lnSpc>
            <a:defRPr/>
          </a:pPr>
          <a:r>
            <a:rPr lang="es-MX" sz="2400" b="1">
              <a:solidFill>
                <a:sysClr val="windowText" lastClr="000000"/>
              </a:solidFill>
              <a:effectLst>
                <a:outerShdw blurRad="38100" dist="38100" dir="2700000" algn="tl">
                  <a:srgbClr val="000000">
                    <a:alpha val="43137"/>
                  </a:srgbClr>
                </a:outerShdw>
              </a:effectLst>
              <a:latin typeface="Arial" pitchFamily="34" charset="0"/>
              <a:cs typeface="Arial" pitchFamily="34" charset="0"/>
            </a:rPr>
            <a:t>MUNICIPIO DE COLÓN, QRO.</a:t>
          </a:r>
        </a:p>
        <a:p>
          <a:pPr algn="ctr">
            <a:lnSpc>
              <a:spcPct val="80000"/>
            </a:lnSpc>
            <a:defRPr/>
          </a:pPr>
          <a:endParaRPr lang="es-MX" sz="2400" b="1">
            <a:solidFill>
              <a:sysClr val="windowText" lastClr="000000"/>
            </a:solidFill>
            <a:effectLst>
              <a:outerShdw blurRad="38100" dist="38100" dir="2700000" algn="tl">
                <a:srgbClr val="000000">
                  <a:alpha val="43137"/>
                </a:srgbClr>
              </a:outerShdw>
            </a:effectLst>
            <a:latin typeface="Arial" pitchFamily="34" charset="0"/>
            <a:cs typeface="Arial" pitchFamily="34" charset="0"/>
          </a:endParaRPr>
        </a:p>
        <a:p>
          <a:pPr algn="ctr">
            <a:lnSpc>
              <a:spcPct val="80000"/>
            </a:lnSpc>
            <a:defRPr/>
          </a:pPr>
          <a:r>
            <a:rPr lang="es-MX" sz="2400" b="1">
              <a:solidFill>
                <a:sysClr val="windowText" lastClr="000000"/>
              </a:solidFill>
              <a:effectLst>
                <a:outerShdw blurRad="38100" dist="38100" dir="2700000" algn="tl">
                  <a:srgbClr val="000000">
                    <a:alpha val="43137"/>
                  </a:srgbClr>
                </a:outerShdw>
              </a:effectLst>
              <a:latin typeface="Arial" pitchFamily="34" charset="0"/>
              <a:cs typeface="Arial" pitchFamily="34" charset="0"/>
            </a:rPr>
            <a:t>  2024-2027</a:t>
          </a:r>
        </a:p>
        <a:p>
          <a:pPr algn="ctr">
            <a:lnSpc>
              <a:spcPct val="80000"/>
            </a:lnSpc>
            <a:defRPr/>
          </a:pPr>
          <a:endParaRPr lang="es-MX" sz="1800" b="1">
            <a:solidFill>
              <a:sysClr val="windowText" lastClr="000000"/>
            </a:solidFill>
            <a:effectLst>
              <a:outerShdw blurRad="38100" dist="38100" dir="2700000" algn="tl">
                <a:srgbClr val="000000">
                  <a:alpha val="43137"/>
                </a:srgbClr>
              </a:outerShdw>
            </a:effectLst>
            <a:latin typeface="Arial" pitchFamily="34" charset="0"/>
            <a:cs typeface="Arial" pitchFamily="34" charset="0"/>
          </a:endParaRPr>
        </a:p>
        <a:p>
          <a:pPr algn="ctr">
            <a:lnSpc>
              <a:spcPct val="80000"/>
            </a:lnSpc>
            <a:defRPr/>
          </a:pPr>
          <a:r>
            <a:rPr lang="es-MX" sz="1800" b="1">
              <a:solidFill>
                <a:sysClr val="windowText" lastClr="000000"/>
              </a:solidFill>
              <a:effectLst>
                <a:outerShdw blurRad="38100" dist="38100" dir="2700000" algn="tl">
                  <a:srgbClr val="000000">
                    <a:alpha val="43137"/>
                  </a:srgbClr>
                </a:outerShdw>
              </a:effectLst>
              <a:latin typeface="Arial Narrow" pitchFamily="34" charset="0"/>
              <a:cs typeface="Arial" pitchFamily="34" charset="0"/>
            </a:rPr>
            <a:t>SECRETARÍA </a:t>
          </a:r>
          <a:r>
            <a:rPr lang="es-MX" sz="1800" b="1" baseline="0">
              <a:solidFill>
                <a:sysClr val="windowText" lastClr="000000"/>
              </a:solidFill>
              <a:effectLst>
                <a:outerShdw blurRad="38100" dist="38100" dir="2700000" algn="tl">
                  <a:srgbClr val="000000">
                    <a:alpha val="43137"/>
                  </a:srgbClr>
                </a:outerShdw>
              </a:effectLst>
              <a:latin typeface="Arial Narrow" pitchFamily="34" charset="0"/>
              <a:cs typeface="Arial" pitchFamily="34" charset="0"/>
            </a:rPr>
            <a:t>DE OBRAS PÚBLICAS </a:t>
          </a:r>
          <a:endParaRPr lang="es-MX" sz="1800" b="1">
            <a:solidFill>
              <a:sysClr val="windowText" lastClr="000000"/>
            </a:solidFill>
            <a:effectLst>
              <a:outerShdw blurRad="38100" dist="38100" dir="2700000" algn="tl">
                <a:srgbClr val="000000">
                  <a:alpha val="43137"/>
                </a:srgbClr>
              </a:outerShdw>
            </a:effectLst>
            <a:latin typeface="Arial Narrow" pitchFamily="34" charset="0"/>
            <a:cs typeface="Arial" pitchFamily="34" charset="0"/>
          </a:endParaRPr>
        </a:p>
      </xdr:txBody>
    </xdr:sp>
    <xdr:clientData/>
  </xdr:twoCellAnchor>
  <xdr:twoCellAnchor>
    <xdr:from>
      <xdr:col>2</xdr:col>
      <xdr:colOff>732025</xdr:colOff>
      <xdr:row>38</xdr:row>
      <xdr:rowOff>141615</xdr:rowOff>
    </xdr:from>
    <xdr:to>
      <xdr:col>6</xdr:col>
      <xdr:colOff>789175</xdr:colOff>
      <xdr:row>40</xdr:row>
      <xdr:rowOff>74940</xdr:rowOff>
    </xdr:to>
    <xdr:sp macro="" textlink="">
      <xdr:nvSpPr>
        <xdr:cNvPr id="6" name="Text Box 12">
          <a:extLst>
            <a:ext uri="{FF2B5EF4-FFF2-40B4-BE49-F238E27FC236}">
              <a16:creationId xmlns:a16="http://schemas.microsoft.com/office/drawing/2014/main" xmlns="" id="{00000000-0008-0000-0100-000006000000}"/>
            </a:ext>
          </a:extLst>
        </xdr:cNvPr>
        <xdr:cNvSpPr txBox="1">
          <a:spLocks noChangeArrowheads="1"/>
        </xdr:cNvSpPr>
      </xdr:nvSpPr>
      <xdr:spPr bwMode="auto">
        <a:xfrm>
          <a:off x="2309813" y="7914015"/>
          <a:ext cx="3759574" cy="291913"/>
        </a:xfrm>
        <a:prstGeom prst="rect">
          <a:avLst/>
        </a:prstGeom>
        <a:noFill/>
        <a:ln w="9525">
          <a:noFill/>
          <a:miter lim="800000"/>
          <a:headEnd/>
          <a:tailEnd/>
        </a:ln>
        <a:effectLst/>
      </xdr:spPr>
      <xdr:txBody>
        <a:bodyPr wrap="square">
          <a:spAutoFit/>
        </a:bodyPr>
        <a:lstStyle>
          <a:defPPr>
            <a:defRPr lang="en-US"/>
          </a:defPPr>
          <a:lvl1pPr algn="l" rtl="0" eaLnBrk="0" fontAlgn="base" hangingPunct="0">
            <a:spcBef>
              <a:spcPct val="0"/>
            </a:spcBef>
            <a:spcAft>
              <a:spcPct val="0"/>
            </a:spcAft>
            <a:defRPr sz="2400" kern="1200">
              <a:solidFill>
                <a:schemeClr val="tx1"/>
              </a:solidFill>
              <a:latin typeface="Times New Roman"/>
              <a:ea typeface="+mn-ea"/>
              <a:cs typeface="+mn-cs"/>
            </a:defRPr>
          </a:lvl1pPr>
          <a:lvl2pPr marL="457200" algn="l" rtl="0" eaLnBrk="0" fontAlgn="base" hangingPunct="0">
            <a:spcBef>
              <a:spcPct val="0"/>
            </a:spcBef>
            <a:spcAft>
              <a:spcPct val="0"/>
            </a:spcAft>
            <a:defRPr sz="2400" kern="1200">
              <a:solidFill>
                <a:schemeClr val="tx1"/>
              </a:solidFill>
              <a:latin typeface="Times New Roman"/>
              <a:ea typeface="+mn-ea"/>
              <a:cs typeface="+mn-cs"/>
            </a:defRPr>
          </a:lvl2pPr>
          <a:lvl3pPr marL="914400" algn="l" rtl="0" eaLnBrk="0" fontAlgn="base" hangingPunct="0">
            <a:spcBef>
              <a:spcPct val="0"/>
            </a:spcBef>
            <a:spcAft>
              <a:spcPct val="0"/>
            </a:spcAft>
            <a:defRPr sz="2400" kern="1200">
              <a:solidFill>
                <a:schemeClr val="tx1"/>
              </a:solidFill>
              <a:latin typeface="Times New Roman"/>
              <a:ea typeface="+mn-ea"/>
              <a:cs typeface="+mn-cs"/>
            </a:defRPr>
          </a:lvl3pPr>
          <a:lvl4pPr marL="1371600" algn="l" rtl="0" eaLnBrk="0" fontAlgn="base" hangingPunct="0">
            <a:spcBef>
              <a:spcPct val="0"/>
            </a:spcBef>
            <a:spcAft>
              <a:spcPct val="0"/>
            </a:spcAft>
            <a:defRPr sz="2400" kern="1200">
              <a:solidFill>
                <a:schemeClr val="tx1"/>
              </a:solidFill>
              <a:latin typeface="Times New Roman"/>
              <a:ea typeface="+mn-ea"/>
              <a:cs typeface="+mn-cs"/>
            </a:defRPr>
          </a:lvl4pPr>
          <a:lvl5pPr marL="1828800" algn="l" rtl="0" eaLnBrk="0" fontAlgn="base" hangingPunct="0">
            <a:spcBef>
              <a:spcPct val="0"/>
            </a:spcBef>
            <a:spcAft>
              <a:spcPct val="0"/>
            </a:spcAft>
            <a:defRPr sz="2400" kern="1200">
              <a:solidFill>
                <a:schemeClr val="tx1"/>
              </a:solidFill>
              <a:latin typeface="Times New Roman"/>
              <a:ea typeface="+mn-ea"/>
              <a:cs typeface="+mn-cs"/>
            </a:defRPr>
          </a:lvl5pPr>
          <a:lvl6pPr marL="2286000" algn="l" defTabSz="914400" rtl="0" eaLnBrk="1" latinLnBrk="0" hangingPunct="1">
            <a:defRPr sz="2400" kern="1200">
              <a:solidFill>
                <a:schemeClr val="tx1"/>
              </a:solidFill>
              <a:latin typeface="Times New Roman"/>
              <a:ea typeface="+mn-ea"/>
              <a:cs typeface="+mn-cs"/>
            </a:defRPr>
          </a:lvl6pPr>
          <a:lvl7pPr marL="2743200" algn="l" defTabSz="914400" rtl="0" eaLnBrk="1" latinLnBrk="0" hangingPunct="1">
            <a:defRPr sz="2400" kern="1200">
              <a:solidFill>
                <a:schemeClr val="tx1"/>
              </a:solidFill>
              <a:latin typeface="Times New Roman"/>
              <a:ea typeface="+mn-ea"/>
              <a:cs typeface="+mn-cs"/>
            </a:defRPr>
          </a:lvl7pPr>
          <a:lvl8pPr marL="3200400" algn="l" defTabSz="914400" rtl="0" eaLnBrk="1" latinLnBrk="0" hangingPunct="1">
            <a:defRPr sz="2400" kern="1200">
              <a:solidFill>
                <a:schemeClr val="tx1"/>
              </a:solidFill>
              <a:latin typeface="Times New Roman"/>
              <a:ea typeface="+mn-ea"/>
              <a:cs typeface="+mn-cs"/>
            </a:defRPr>
          </a:lvl8pPr>
          <a:lvl9pPr marL="3657600" algn="l" defTabSz="914400" rtl="0" eaLnBrk="1" latinLnBrk="0" hangingPunct="1">
            <a:defRPr sz="2400" kern="1200">
              <a:solidFill>
                <a:schemeClr val="tx1"/>
              </a:solidFill>
              <a:latin typeface="Times New Roman"/>
              <a:ea typeface="+mn-ea"/>
              <a:cs typeface="+mn-cs"/>
            </a:defRPr>
          </a:lvl9pPr>
        </a:lstStyle>
        <a:p>
          <a:pPr algn="r">
            <a:lnSpc>
              <a:spcPct val="80000"/>
            </a:lnSpc>
            <a:defRPr/>
          </a:pPr>
          <a:r>
            <a:rPr lang="es-MX" sz="1800" b="1">
              <a:effectLst>
                <a:outerShdw blurRad="38100" dist="38100" dir="2700000" algn="tl">
                  <a:srgbClr val="000000">
                    <a:alpha val="43137"/>
                  </a:srgbClr>
                </a:outerShdw>
              </a:effectLst>
              <a:latin typeface="Arial" pitchFamily="34" charset="0"/>
              <a:cs typeface="Arial" pitchFamily="34" charset="0"/>
            </a:rPr>
            <a:t>EXPEDIENTE TÉCNICO INICIAL</a:t>
          </a:r>
          <a:endParaRPr lang="es-MX" sz="4800" b="1">
            <a:solidFill>
              <a:schemeClr val="bg1"/>
            </a:solidFill>
            <a:effectLst>
              <a:outerShdw blurRad="38100" dist="38100" dir="2700000" algn="tl">
                <a:srgbClr val="000000">
                  <a:alpha val="43137"/>
                </a:srgbClr>
              </a:outerShdw>
            </a:effectLst>
            <a:latin typeface="Arial" pitchFamily="34" charset="0"/>
            <a:cs typeface="Arial" pitchFamily="34" charset="0"/>
          </a:endParaRPr>
        </a:p>
      </xdr:txBody>
    </xdr:sp>
    <xdr:clientData/>
  </xdr:twoCellAnchor>
  <xdr:twoCellAnchor>
    <xdr:from>
      <xdr:col>0</xdr:col>
      <xdr:colOff>0</xdr:colOff>
      <xdr:row>31</xdr:row>
      <xdr:rowOff>118224</xdr:rowOff>
    </xdr:from>
    <xdr:to>
      <xdr:col>2</xdr:col>
      <xdr:colOff>17930</xdr:colOff>
      <xdr:row>34</xdr:row>
      <xdr:rowOff>122723</xdr:rowOff>
    </xdr:to>
    <xdr:sp macro="" textlink="">
      <xdr:nvSpPr>
        <xdr:cNvPr id="7" name="Text Box 9">
          <a:extLst>
            <a:ext uri="{FF2B5EF4-FFF2-40B4-BE49-F238E27FC236}">
              <a16:creationId xmlns:a16="http://schemas.microsoft.com/office/drawing/2014/main" xmlns="" id="{00000000-0008-0000-0100-000007000000}"/>
            </a:ext>
          </a:extLst>
        </xdr:cNvPr>
        <xdr:cNvSpPr txBox="1">
          <a:spLocks noChangeArrowheads="1"/>
        </xdr:cNvSpPr>
      </xdr:nvSpPr>
      <xdr:spPr bwMode="auto">
        <a:xfrm>
          <a:off x="0" y="6635565"/>
          <a:ext cx="1595718" cy="542382"/>
        </a:xfrm>
        <a:prstGeom prst="rect">
          <a:avLst/>
        </a:prstGeom>
        <a:noFill/>
        <a:ln w="9525">
          <a:noFill/>
          <a:miter lim="800000"/>
          <a:headEnd/>
          <a:tailEnd/>
        </a:ln>
        <a:effectLst/>
      </xdr:spPr>
      <xdr:txBody>
        <a:bodyPr wrap="square">
          <a:noAutofit/>
        </a:bodyPr>
        <a:lstStyle>
          <a:defPPr>
            <a:defRPr lang="en-US"/>
          </a:defPPr>
          <a:lvl1pPr algn="l" rtl="0" eaLnBrk="0" fontAlgn="base" hangingPunct="0">
            <a:spcBef>
              <a:spcPct val="0"/>
            </a:spcBef>
            <a:spcAft>
              <a:spcPct val="0"/>
            </a:spcAft>
            <a:defRPr sz="2400" kern="1200">
              <a:solidFill>
                <a:schemeClr val="tx1"/>
              </a:solidFill>
              <a:latin typeface="Times New Roman"/>
              <a:ea typeface="+mn-ea"/>
              <a:cs typeface="+mn-cs"/>
            </a:defRPr>
          </a:lvl1pPr>
          <a:lvl2pPr marL="457200" algn="l" rtl="0" eaLnBrk="0" fontAlgn="base" hangingPunct="0">
            <a:spcBef>
              <a:spcPct val="0"/>
            </a:spcBef>
            <a:spcAft>
              <a:spcPct val="0"/>
            </a:spcAft>
            <a:defRPr sz="2400" kern="1200">
              <a:solidFill>
                <a:schemeClr val="tx1"/>
              </a:solidFill>
              <a:latin typeface="Times New Roman"/>
              <a:ea typeface="+mn-ea"/>
              <a:cs typeface="+mn-cs"/>
            </a:defRPr>
          </a:lvl2pPr>
          <a:lvl3pPr marL="914400" algn="l" rtl="0" eaLnBrk="0" fontAlgn="base" hangingPunct="0">
            <a:spcBef>
              <a:spcPct val="0"/>
            </a:spcBef>
            <a:spcAft>
              <a:spcPct val="0"/>
            </a:spcAft>
            <a:defRPr sz="2400" kern="1200">
              <a:solidFill>
                <a:schemeClr val="tx1"/>
              </a:solidFill>
              <a:latin typeface="Times New Roman"/>
              <a:ea typeface="+mn-ea"/>
              <a:cs typeface="+mn-cs"/>
            </a:defRPr>
          </a:lvl3pPr>
          <a:lvl4pPr marL="1371600" algn="l" rtl="0" eaLnBrk="0" fontAlgn="base" hangingPunct="0">
            <a:spcBef>
              <a:spcPct val="0"/>
            </a:spcBef>
            <a:spcAft>
              <a:spcPct val="0"/>
            </a:spcAft>
            <a:defRPr sz="2400" kern="1200">
              <a:solidFill>
                <a:schemeClr val="tx1"/>
              </a:solidFill>
              <a:latin typeface="Times New Roman"/>
              <a:ea typeface="+mn-ea"/>
              <a:cs typeface="+mn-cs"/>
            </a:defRPr>
          </a:lvl4pPr>
          <a:lvl5pPr marL="1828800" algn="l" rtl="0" eaLnBrk="0" fontAlgn="base" hangingPunct="0">
            <a:spcBef>
              <a:spcPct val="0"/>
            </a:spcBef>
            <a:spcAft>
              <a:spcPct val="0"/>
            </a:spcAft>
            <a:defRPr sz="2400" kern="1200">
              <a:solidFill>
                <a:schemeClr val="tx1"/>
              </a:solidFill>
              <a:latin typeface="Times New Roman"/>
              <a:ea typeface="+mn-ea"/>
              <a:cs typeface="+mn-cs"/>
            </a:defRPr>
          </a:lvl5pPr>
          <a:lvl6pPr marL="2286000" algn="l" defTabSz="914400" rtl="0" eaLnBrk="1" latinLnBrk="0" hangingPunct="1">
            <a:defRPr sz="2400" kern="1200">
              <a:solidFill>
                <a:schemeClr val="tx1"/>
              </a:solidFill>
              <a:latin typeface="Times New Roman"/>
              <a:ea typeface="+mn-ea"/>
              <a:cs typeface="+mn-cs"/>
            </a:defRPr>
          </a:lvl6pPr>
          <a:lvl7pPr marL="2743200" algn="l" defTabSz="914400" rtl="0" eaLnBrk="1" latinLnBrk="0" hangingPunct="1">
            <a:defRPr sz="2400" kern="1200">
              <a:solidFill>
                <a:schemeClr val="tx1"/>
              </a:solidFill>
              <a:latin typeface="Times New Roman"/>
              <a:ea typeface="+mn-ea"/>
              <a:cs typeface="+mn-cs"/>
            </a:defRPr>
          </a:lvl7pPr>
          <a:lvl8pPr marL="3200400" algn="l" defTabSz="914400" rtl="0" eaLnBrk="1" latinLnBrk="0" hangingPunct="1">
            <a:defRPr sz="2400" kern="1200">
              <a:solidFill>
                <a:schemeClr val="tx1"/>
              </a:solidFill>
              <a:latin typeface="Times New Roman"/>
              <a:ea typeface="+mn-ea"/>
              <a:cs typeface="+mn-cs"/>
            </a:defRPr>
          </a:lvl8pPr>
          <a:lvl9pPr marL="3657600" algn="l" defTabSz="914400" rtl="0" eaLnBrk="1" latinLnBrk="0" hangingPunct="1">
            <a:defRPr sz="2400" kern="1200">
              <a:solidFill>
                <a:schemeClr val="tx1"/>
              </a:solidFill>
              <a:latin typeface="Times New Roman"/>
              <a:ea typeface="+mn-ea"/>
              <a:cs typeface="+mn-cs"/>
            </a:defRPr>
          </a:lvl9pPr>
        </a:lstStyle>
        <a:p>
          <a:pPr algn="ctr">
            <a:lnSpc>
              <a:spcPct val="80000"/>
            </a:lnSpc>
            <a:defRPr/>
          </a:pPr>
          <a:r>
            <a:rPr lang="es-MX" sz="1400" b="1">
              <a:solidFill>
                <a:schemeClr val="bg1"/>
              </a:solidFill>
              <a:effectLst>
                <a:outerShdw blurRad="38100" dist="38100" dir="2700000" algn="tl">
                  <a:srgbClr val="000000">
                    <a:alpha val="43137"/>
                  </a:srgbClr>
                </a:outerShdw>
              </a:effectLst>
              <a:latin typeface="Arial Narrow" panose="020B0606020202030204" pitchFamily="34" charset="0"/>
              <a:cs typeface="Arial" pitchFamily="34" charset="0"/>
            </a:rPr>
            <a:t>SECRETARÍA</a:t>
          </a:r>
          <a:r>
            <a:rPr lang="es-MX" sz="1400" b="1" baseline="0">
              <a:solidFill>
                <a:schemeClr val="bg1"/>
              </a:solidFill>
              <a:effectLst>
                <a:outerShdw blurRad="38100" dist="38100" dir="2700000" algn="tl">
                  <a:srgbClr val="000000">
                    <a:alpha val="43137"/>
                  </a:srgbClr>
                </a:outerShdw>
              </a:effectLst>
              <a:latin typeface="Arial Narrow" panose="020B0606020202030204" pitchFamily="34" charset="0"/>
              <a:cs typeface="Arial" pitchFamily="34" charset="0"/>
            </a:rPr>
            <a:t> </a:t>
          </a:r>
          <a:r>
            <a:rPr lang="es-MX" sz="1400" b="1">
              <a:solidFill>
                <a:schemeClr val="bg1"/>
              </a:solidFill>
              <a:effectLst>
                <a:outerShdw blurRad="38100" dist="38100" dir="2700000" algn="tl">
                  <a:srgbClr val="000000">
                    <a:alpha val="43137"/>
                  </a:srgbClr>
                </a:outerShdw>
              </a:effectLst>
              <a:latin typeface="Arial Narrow" panose="020B0606020202030204" pitchFamily="34" charset="0"/>
              <a:cs typeface="Arial" pitchFamily="34" charset="0"/>
            </a:rPr>
            <a:t>DE OBRAS PUBLICAS</a:t>
          </a:r>
        </a:p>
        <a:p>
          <a:pPr algn="ctr">
            <a:lnSpc>
              <a:spcPct val="80000"/>
            </a:lnSpc>
            <a:defRPr/>
          </a:pPr>
          <a:endParaRPr lang="es-MX" sz="1400" b="1">
            <a:solidFill>
              <a:schemeClr val="bg1"/>
            </a:solidFill>
            <a:effectLst>
              <a:outerShdw blurRad="38100" dist="38100" dir="2700000" algn="tl">
                <a:srgbClr val="000000">
                  <a:alpha val="43137"/>
                </a:srgbClr>
              </a:outerShdw>
            </a:effectLst>
            <a:latin typeface="Arial Narrow" panose="020B0606020202030204" pitchFamily="34" charset="0"/>
          </a:endParaRPr>
        </a:p>
        <a:p>
          <a:pPr algn="ctr">
            <a:lnSpc>
              <a:spcPct val="80000"/>
            </a:lnSpc>
            <a:defRPr/>
          </a:pPr>
          <a:r>
            <a:rPr lang="es-MX" sz="1400" b="1">
              <a:solidFill>
                <a:schemeClr val="bg1"/>
              </a:solidFill>
              <a:effectLst>
                <a:outerShdw blurRad="38100" dist="38100" dir="2700000" algn="tl">
                  <a:srgbClr val="000000">
                    <a:alpha val="43137"/>
                  </a:srgbClr>
                </a:outerShdw>
              </a:effectLst>
              <a:latin typeface="Arial Narrow" panose="020B0606020202030204" pitchFamily="34" charset="0"/>
              <a:cs typeface="Arial" pitchFamily="34" charset="0"/>
            </a:rPr>
            <a:t>DEPTO. DE</a:t>
          </a:r>
          <a:r>
            <a:rPr lang="es-MX" sz="1400" b="1" baseline="0">
              <a:solidFill>
                <a:schemeClr val="bg1"/>
              </a:solidFill>
              <a:effectLst>
                <a:outerShdw blurRad="38100" dist="38100" dir="2700000" algn="tl">
                  <a:srgbClr val="000000">
                    <a:alpha val="43137"/>
                  </a:srgbClr>
                </a:outerShdw>
              </a:effectLst>
              <a:latin typeface="Arial Narrow" panose="020B0606020202030204" pitchFamily="34" charset="0"/>
              <a:cs typeface="Arial" pitchFamily="34" charset="0"/>
            </a:rPr>
            <a:t>  </a:t>
          </a:r>
          <a:r>
            <a:rPr lang="es-MX" sz="1400" b="1">
              <a:solidFill>
                <a:schemeClr val="bg1"/>
              </a:solidFill>
              <a:effectLst>
                <a:outerShdw blurRad="38100" dist="38100" dir="2700000" algn="tl">
                  <a:srgbClr val="000000">
                    <a:alpha val="43137"/>
                  </a:srgbClr>
                </a:outerShdw>
              </a:effectLst>
              <a:latin typeface="Arial Narrow" panose="020B0606020202030204" pitchFamily="34" charset="0"/>
              <a:cs typeface="Arial" pitchFamily="34" charset="0"/>
            </a:rPr>
            <a:t>PROYECTOS </a:t>
          </a:r>
        </a:p>
      </xdr:txBody>
    </xdr:sp>
    <xdr:clientData/>
  </xdr:twoCellAnchor>
  <xdr:twoCellAnchor editAs="oneCell">
    <xdr:from>
      <xdr:col>0</xdr:col>
      <xdr:colOff>116540</xdr:colOff>
      <xdr:row>0</xdr:row>
      <xdr:rowOff>53786</xdr:rowOff>
    </xdr:from>
    <xdr:to>
      <xdr:col>1</xdr:col>
      <xdr:colOff>394447</xdr:colOff>
      <xdr:row>7</xdr:row>
      <xdr:rowOff>120928</xdr:rowOff>
    </xdr:to>
    <xdr:pic>
      <xdr:nvPicPr>
        <xdr:cNvPr id="15" name="Imagen 14">
          <a:extLst>
            <a:ext uri="{FF2B5EF4-FFF2-40B4-BE49-F238E27FC236}">
              <a16:creationId xmlns:a16="http://schemas.microsoft.com/office/drawing/2014/main" xmlns="" id="{00000000-0008-0000-0100-00000F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9247"/>
        <a:stretch/>
      </xdr:blipFill>
      <xdr:spPr>
        <a:xfrm>
          <a:off x="116540" y="53786"/>
          <a:ext cx="1066801" cy="1322201"/>
        </a:xfrm>
        <a:prstGeom prst="rect">
          <a:avLst/>
        </a:prstGeom>
      </xdr:spPr>
    </xdr:pic>
    <xdr:clientData/>
  </xdr:twoCellAnchor>
  <xdr:twoCellAnchor editAs="oneCell">
    <xdr:from>
      <xdr:col>0</xdr:col>
      <xdr:colOff>101145</xdr:colOff>
      <xdr:row>39</xdr:row>
      <xdr:rowOff>96136</xdr:rowOff>
    </xdr:from>
    <xdr:to>
      <xdr:col>3</xdr:col>
      <xdr:colOff>358586</xdr:colOff>
      <xdr:row>44</xdr:row>
      <xdr:rowOff>118695</xdr:rowOff>
    </xdr:to>
    <xdr:pic>
      <xdr:nvPicPr>
        <xdr:cNvPr id="17" name="Imagen 16">
          <a:extLst>
            <a:ext uri="{FF2B5EF4-FFF2-40B4-BE49-F238E27FC236}">
              <a16:creationId xmlns:a16="http://schemas.microsoft.com/office/drawing/2014/main" xmlns="" id="{00000000-0008-0000-0100-000011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145" y="8444518"/>
          <a:ext cx="2980470" cy="1120736"/>
        </a:xfrm>
        <a:prstGeom prst="rect">
          <a:avLst/>
        </a:prstGeom>
      </xdr:spPr>
    </xdr:pic>
    <xdr:clientData/>
  </xdr:twoCellAnchor>
  <xdr:twoCellAnchor editAs="oneCell">
    <xdr:from>
      <xdr:col>0</xdr:col>
      <xdr:colOff>0</xdr:colOff>
      <xdr:row>5</xdr:row>
      <xdr:rowOff>89645</xdr:rowOff>
    </xdr:from>
    <xdr:to>
      <xdr:col>1</xdr:col>
      <xdr:colOff>744070</xdr:colOff>
      <xdr:row>10</xdr:row>
      <xdr:rowOff>515376</xdr:rowOff>
    </xdr:to>
    <xdr:pic>
      <xdr:nvPicPr>
        <xdr:cNvPr id="19" name="Imagen 18">
          <a:extLst>
            <a:ext uri="{FF2B5EF4-FFF2-40B4-BE49-F238E27FC236}">
              <a16:creationId xmlns:a16="http://schemas.microsoft.com/office/drawing/2014/main" xmlns="" id="{00000000-0008-0000-0100-000013000000}"/>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sharpenSoften amount="20000"/>
                  </a14:imgEffect>
                  <a14:imgEffect>
                    <a14:colorTemperature colorTemp="8800"/>
                  </a14:imgEffect>
                  <a14:imgEffect>
                    <a14:brightnessContrast bright="50000"/>
                  </a14:imgEffect>
                </a14:imgLayer>
              </a14:imgProps>
            </a:ext>
            <a:ext uri="{28A0092B-C50C-407E-A947-70E740481C1C}">
              <a14:useLocalDpi xmlns:a14="http://schemas.microsoft.com/office/drawing/2010/main" val="0"/>
            </a:ext>
          </a:extLst>
        </a:blip>
        <a:srcRect l="41438"/>
        <a:stretch/>
      </xdr:blipFill>
      <xdr:spPr>
        <a:xfrm>
          <a:off x="0" y="986116"/>
          <a:ext cx="1532964" cy="1322201"/>
        </a:xfrm>
        <a:prstGeom prst="rect">
          <a:avLst/>
        </a:prstGeom>
      </xdr:spPr>
    </xdr:pic>
    <xdr:clientData/>
  </xdr:twoCellAnchor>
  <xdr:twoCellAnchor editAs="oneCell">
    <xdr:from>
      <xdr:col>2</xdr:col>
      <xdr:colOff>69272</xdr:colOff>
      <xdr:row>15</xdr:row>
      <xdr:rowOff>86592</xdr:rowOff>
    </xdr:from>
    <xdr:to>
      <xdr:col>6</xdr:col>
      <xdr:colOff>1402772</xdr:colOff>
      <xdr:row>38</xdr:row>
      <xdr:rowOff>102328</xdr:rowOff>
    </xdr:to>
    <xdr:pic>
      <xdr:nvPicPr>
        <xdr:cNvPr id="11" name="Imagen 10">
          <a:extLst>
            <a:ext uri="{FF2B5EF4-FFF2-40B4-BE49-F238E27FC236}">
              <a16:creationId xmlns:a16="http://schemas.microsoft.com/office/drawing/2014/main" xmlns="" id="{00000000-0008-0000-0100-00000B000000}"/>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6518" t="5528" r="30620" b="10098"/>
        <a:stretch/>
      </xdr:blipFill>
      <xdr:spPr>
        <a:xfrm>
          <a:off x="1593272" y="3861956"/>
          <a:ext cx="4918364" cy="439723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912399</xdr:colOff>
      <xdr:row>1</xdr:row>
      <xdr:rowOff>111674</xdr:rowOff>
    </xdr:from>
    <xdr:to>
      <xdr:col>8</xdr:col>
      <xdr:colOff>700086</xdr:colOff>
      <xdr:row>4</xdr:row>
      <xdr:rowOff>97952</xdr:rowOff>
    </xdr:to>
    <xdr:pic>
      <xdr:nvPicPr>
        <xdr:cNvPr id="5" name="Imagen 4">
          <a:extLst>
            <a:ext uri="{FF2B5EF4-FFF2-40B4-BE49-F238E27FC236}">
              <a16:creationId xmlns:a16="http://schemas.microsoft.com/office/drawing/2014/main" xmlns="" id="{00000000-0008-0000-0A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12874" y="225974"/>
          <a:ext cx="1559337" cy="586353"/>
        </a:xfrm>
        <a:prstGeom prst="rect">
          <a:avLst/>
        </a:prstGeom>
      </xdr:spPr>
    </xdr:pic>
    <xdr:clientData/>
  </xdr:twoCellAnchor>
  <xdr:twoCellAnchor editAs="oneCell">
    <xdr:from>
      <xdr:col>1</xdr:col>
      <xdr:colOff>85725</xdr:colOff>
      <xdr:row>1</xdr:row>
      <xdr:rowOff>28575</xdr:rowOff>
    </xdr:from>
    <xdr:to>
      <xdr:col>3</xdr:col>
      <xdr:colOff>84467</xdr:colOff>
      <xdr:row>4</xdr:row>
      <xdr:rowOff>118314</xdr:rowOff>
    </xdr:to>
    <xdr:pic>
      <xdr:nvPicPr>
        <xdr:cNvPr id="6" name="Imagen 5">
          <a:extLst>
            <a:ext uri="{FF2B5EF4-FFF2-40B4-BE49-F238E27FC236}">
              <a16:creationId xmlns:a16="http://schemas.microsoft.com/office/drawing/2014/main" xmlns="" id="{00000000-0008-0000-0A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142875"/>
          <a:ext cx="1446542" cy="68981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68036</xdr:colOff>
      <xdr:row>12</xdr:row>
      <xdr:rowOff>68036</xdr:rowOff>
    </xdr:from>
    <xdr:to>
      <xdr:col>6</xdr:col>
      <xdr:colOff>851807</xdr:colOff>
      <xdr:row>34</xdr:row>
      <xdr:rowOff>122465</xdr:rowOff>
    </xdr:to>
    <xdr:pic>
      <xdr:nvPicPr>
        <xdr:cNvPr id="8" name="Imagen 7">
          <a:extLst>
            <a:ext uri="{FF2B5EF4-FFF2-40B4-BE49-F238E27FC236}">
              <a16:creationId xmlns:a16="http://schemas.microsoft.com/office/drawing/2014/main" xmlns="" id="{00000000-0008-0000-0B00-000008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657" t="5528" r="28572" b="10098"/>
        <a:stretch/>
      </xdr:blipFill>
      <xdr:spPr>
        <a:xfrm>
          <a:off x="244929" y="2449286"/>
          <a:ext cx="5361214" cy="4463143"/>
        </a:xfrm>
        <a:prstGeom prst="rect">
          <a:avLst/>
        </a:prstGeom>
      </xdr:spPr>
    </xdr:pic>
    <xdr:clientData/>
  </xdr:twoCellAnchor>
  <xdr:twoCellAnchor editAs="oneCell">
    <xdr:from>
      <xdr:col>5</xdr:col>
      <xdr:colOff>714375</xdr:colOff>
      <xdr:row>12</xdr:row>
      <xdr:rowOff>136525</xdr:rowOff>
    </xdr:from>
    <xdr:to>
      <xdr:col>6</xdr:col>
      <xdr:colOff>554386</xdr:colOff>
      <xdr:row>17</xdr:row>
      <xdr:rowOff>79375</xdr:rowOff>
    </xdr:to>
    <xdr:pic>
      <xdr:nvPicPr>
        <xdr:cNvPr id="2" name="Imagen 3">
          <a:extLst>
            <a:ext uri="{FF2B5EF4-FFF2-40B4-BE49-F238E27FC236}">
              <a16:creationId xmlns:a16="http://schemas.microsoft.com/office/drawing/2014/main" xmlns="" id="{00000000-0008-0000-0B00-000002000000}"/>
            </a:ext>
          </a:extLst>
        </xdr:cNvPr>
        <xdr:cNvPicPr/>
      </xdr:nvPicPr>
      <xdr:blipFill rotWithShape="1">
        <a:blip xmlns:r="http://schemas.openxmlformats.org/officeDocument/2006/relationships" r:embed="rId2" cstate="print">
          <a:lum bright="70000" contrast="-70000"/>
          <a:extLst>
            <a:ext uri="{28A0092B-C50C-407E-A947-70E740481C1C}">
              <a14:useLocalDpi xmlns:a14="http://schemas.microsoft.com/office/drawing/2010/main" val="0"/>
            </a:ext>
          </a:extLst>
        </a:blip>
        <a:srcRect l="23965" r="34485"/>
        <a:stretch/>
      </xdr:blipFill>
      <xdr:spPr bwMode="auto">
        <a:xfrm>
          <a:off x="4445000" y="3756025"/>
          <a:ext cx="833956" cy="87947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274225</xdr:colOff>
      <xdr:row>1</xdr:row>
      <xdr:rowOff>171450</xdr:rowOff>
    </xdr:from>
    <xdr:to>
      <xdr:col>6</xdr:col>
      <xdr:colOff>709155</xdr:colOff>
      <xdr:row>4</xdr:row>
      <xdr:rowOff>78902</xdr:rowOff>
    </xdr:to>
    <xdr:pic>
      <xdr:nvPicPr>
        <xdr:cNvPr id="12" name="Imagen 11">
          <a:extLst>
            <a:ext uri="{FF2B5EF4-FFF2-40B4-BE49-F238E27FC236}">
              <a16:creationId xmlns:a16="http://schemas.microsoft.com/office/drawing/2014/main" xmlns="" id="{00000000-0008-0000-0B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98500" y="285750"/>
          <a:ext cx="1425700" cy="536102"/>
        </a:xfrm>
        <a:prstGeom prst="rect">
          <a:avLst/>
        </a:prstGeom>
      </xdr:spPr>
    </xdr:pic>
    <xdr:clientData/>
  </xdr:twoCellAnchor>
  <xdr:twoCellAnchor editAs="oneCell">
    <xdr:from>
      <xdr:col>1</xdr:col>
      <xdr:colOff>28574</xdr:colOff>
      <xdr:row>1</xdr:row>
      <xdr:rowOff>100210</xdr:rowOff>
    </xdr:from>
    <xdr:to>
      <xdr:col>2</xdr:col>
      <xdr:colOff>609599</xdr:colOff>
      <xdr:row>4</xdr:row>
      <xdr:rowOff>80214</xdr:rowOff>
    </xdr:to>
    <xdr:pic>
      <xdr:nvPicPr>
        <xdr:cNvPr id="13" name="Imagen 12">
          <a:extLst>
            <a:ext uri="{FF2B5EF4-FFF2-40B4-BE49-F238E27FC236}">
              <a16:creationId xmlns:a16="http://schemas.microsoft.com/office/drawing/2014/main" xmlns="" id="{00000000-0008-0000-0B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09549" y="214510"/>
          <a:ext cx="1304925" cy="608654"/>
        </a:xfrm>
        <a:prstGeom prst="rect">
          <a:avLst/>
        </a:prstGeom>
      </xdr:spPr>
    </xdr:pic>
    <xdr:clientData/>
  </xdr:twoCellAnchor>
  <xdr:twoCellAnchor>
    <xdr:from>
      <xdr:col>0</xdr:col>
      <xdr:colOff>171450</xdr:colOff>
      <xdr:row>35</xdr:row>
      <xdr:rowOff>131449</xdr:rowOff>
    </xdr:from>
    <xdr:to>
      <xdr:col>7</xdr:col>
      <xdr:colOff>38100</xdr:colOff>
      <xdr:row>38</xdr:row>
      <xdr:rowOff>130295</xdr:rowOff>
    </xdr:to>
    <xdr:grpSp>
      <xdr:nvGrpSpPr>
        <xdr:cNvPr id="3" name="Grupo 2">
          <a:extLst>
            <a:ext uri="{FF2B5EF4-FFF2-40B4-BE49-F238E27FC236}">
              <a16:creationId xmlns:a16="http://schemas.microsoft.com/office/drawing/2014/main" xmlns="" id="{00000000-0008-0000-0B00-000003000000}"/>
            </a:ext>
          </a:extLst>
        </xdr:cNvPr>
        <xdr:cNvGrpSpPr/>
      </xdr:nvGrpSpPr>
      <xdr:grpSpPr>
        <a:xfrm>
          <a:off x="171450" y="7046599"/>
          <a:ext cx="5543550" cy="484621"/>
          <a:chOff x="142875" y="7694299"/>
          <a:chExt cx="5314950" cy="484621"/>
        </a:xfrm>
      </xdr:grpSpPr>
      <xdr:grpSp>
        <xdr:nvGrpSpPr>
          <xdr:cNvPr id="5" name="Grupo 4">
            <a:extLst>
              <a:ext uri="{FF2B5EF4-FFF2-40B4-BE49-F238E27FC236}">
                <a16:creationId xmlns:a16="http://schemas.microsoft.com/office/drawing/2014/main" xmlns="" id="{00000000-0008-0000-0B00-000005000000}"/>
              </a:ext>
            </a:extLst>
          </xdr:cNvPr>
          <xdr:cNvGrpSpPr/>
        </xdr:nvGrpSpPr>
        <xdr:grpSpPr>
          <a:xfrm>
            <a:off x="142875" y="7694299"/>
            <a:ext cx="5314950" cy="468630"/>
            <a:chOff x="142875" y="8330668"/>
            <a:chExt cx="5314950" cy="641891"/>
          </a:xfrm>
          <a:solidFill>
            <a:schemeClr val="accent6">
              <a:lumMod val="60000"/>
              <a:lumOff val="40000"/>
            </a:schemeClr>
          </a:solidFill>
        </xdr:grpSpPr>
        <xdr:sp macro="" textlink="">
          <xdr:nvSpPr>
            <xdr:cNvPr id="6" name="Rectángulo 5">
              <a:extLst>
                <a:ext uri="{FF2B5EF4-FFF2-40B4-BE49-F238E27FC236}">
                  <a16:creationId xmlns:a16="http://schemas.microsoft.com/office/drawing/2014/main" xmlns="" id="{00000000-0008-0000-0B00-000006000000}"/>
                </a:ext>
              </a:extLst>
            </xdr:cNvPr>
            <xdr:cNvSpPr/>
          </xdr:nvSpPr>
          <xdr:spPr>
            <a:xfrm>
              <a:off x="142875" y="8467725"/>
              <a:ext cx="5314950" cy="504825"/>
            </a:xfrm>
            <a:prstGeom prst="rect">
              <a:avLst/>
            </a:prstGeom>
            <a:grp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MX" sz="1100"/>
            </a:p>
          </xdr:txBody>
        </xdr:sp>
        <xdr:sp macro="" textlink="">
          <xdr:nvSpPr>
            <xdr:cNvPr id="7" name="CuadroTexto 6">
              <a:extLst>
                <a:ext uri="{FF2B5EF4-FFF2-40B4-BE49-F238E27FC236}">
                  <a16:creationId xmlns:a16="http://schemas.microsoft.com/office/drawing/2014/main" xmlns="" id="{00000000-0008-0000-0B00-000007000000}"/>
                </a:ext>
              </a:extLst>
            </xdr:cNvPr>
            <xdr:cNvSpPr txBox="1"/>
          </xdr:nvSpPr>
          <xdr:spPr>
            <a:xfrm>
              <a:off x="1181100" y="8330668"/>
              <a:ext cx="4029075" cy="641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s-MX" sz="900">
                  <a:solidFill>
                    <a:sysClr val="windowText" lastClr="000000"/>
                  </a:solidFill>
                  <a:latin typeface="+mn-lt"/>
                </a:rPr>
                <a:t>PLAZA HÉROES DE LA REVOLUCIÓN No.1 COL. CENTRO, COLÓN, QRO. </a:t>
              </a:r>
            </a:p>
            <a:p>
              <a:pPr algn="l"/>
              <a:r>
                <a:rPr lang="es-MX" sz="900">
                  <a:solidFill>
                    <a:sysClr val="windowText" lastClr="000000"/>
                  </a:solidFill>
                  <a:latin typeface="+mn-lt"/>
                </a:rPr>
                <a:t>C.P.</a:t>
              </a:r>
              <a:r>
                <a:rPr lang="es-MX" sz="900" baseline="0">
                  <a:solidFill>
                    <a:sysClr val="windowText" lastClr="000000"/>
                  </a:solidFill>
                  <a:latin typeface="+mn-lt"/>
                </a:rPr>
                <a:t> 76270 TELÉFONOS (419) 2.92.01.08 - 2.92.00.61 - 2.92.02.34</a:t>
              </a:r>
              <a:endParaRPr lang="es-MX" sz="900">
                <a:solidFill>
                  <a:sysClr val="windowText" lastClr="000000"/>
                </a:solidFill>
                <a:latin typeface="+mn-lt"/>
              </a:endParaRPr>
            </a:p>
          </xdr:txBody>
        </xdr:sp>
      </xdr:grpSp>
      <xdr:pic>
        <xdr:nvPicPr>
          <xdr:cNvPr id="16" name="Imagen 15">
            <a:extLst>
              <a:ext uri="{FF2B5EF4-FFF2-40B4-BE49-F238E27FC236}">
                <a16:creationId xmlns:a16="http://schemas.microsoft.com/office/drawing/2014/main" xmlns="" id="{00000000-0008-0000-0B00-00001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541425" y="7815870"/>
            <a:ext cx="859250" cy="323102"/>
          </a:xfrm>
          <a:prstGeom prst="rect">
            <a:avLst/>
          </a:prstGeom>
        </xdr:spPr>
      </xdr:pic>
      <xdr:pic>
        <xdr:nvPicPr>
          <xdr:cNvPr id="17" name="Imagen 16">
            <a:extLst>
              <a:ext uri="{FF2B5EF4-FFF2-40B4-BE49-F238E27FC236}">
                <a16:creationId xmlns:a16="http://schemas.microsoft.com/office/drawing/2014/main" xmlns="" id="{00000000-0008-0000-0B00-000011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00023" y="7762876"/>
            <a:ext cx="891977" cy="416044"/>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392207</xdr:colOff>
      <xdr:row>1</xdr:row>
      <xdr:rowOff>126241</xdr:rowOff>
    </xdr:from>
    <xdr:to>
      <xdr:col>12</xdr:col>
      <xdr:colOff>370073</xdr:colOff>
      <xdr:row>4</xdr:row>
      <xdr:rowOff>174630</xdr:rowOff>
    </xdr:to>
    <xdr:pic>
      <xdr:nvPicPr>
        <xdr:cNvPr id="8" name="Imagen 7">
          <a:extLst>
            <a:ext uri="{FF2B5EF4-FFF2-40B4-BE49-F238E27FC236}">
              <a16:creationId xmlns:a16="http://schemas.microsoft.com/office/drawing/2014/main" xmlns=""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76883" y="126241"/>
          <a:ext cx="2006131" cy="754360"/>
        </a:xfrm>
        <a:prstGeom prst="rect">
          <a:avLst/>
        </a:prstGeom>
      </xdr:spPr>
    </xdr:pic>
    <xdr:clientData/>
  </xdr:twoCellAnchor>
  <xdr:twoCellAnchor editAs="oneCell">
    <xdr:from>
      <xdr:col>0</xdr:col>
      <xdr:colOff>89647</xdr:colOff>
      <xdr:row>1</xdr:row>
      <xdr:rowOff>78441</xdr:rowOff>
    </xdr:from>
    <xdr:to>
      <xdr:col>1</xdr:col>
      <xdr:colOff>1411941</xdr:colOff>
      <xdr:row>4</xdr:row>
      <xdr:rowOff>195409</xdr:rowOff>
    </xdr:to>
    <xdr:pic>
      <xdr:nvPicPr>
        <xdr:cNvPr id="9" name="Imagen 8">
          <a:extLst>
            <a:ext uri="{FF2B5EF4-FFF2-40B4-BE49-F238E27FC236}">
              <a16:creationId xmlns:a16="http://schemas.microsoft.com/office/drawing/2014/main" xmlns="" id="{00000000-0008-0000-0C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647" y="78441"/>
          <a:ext cx="1725706" cy="822939"/>
        </a:xfrm>
        <a:prstGeom prst="rect">
          <a:avLst/>
        </a:prstGeom>
      </xdr:spPr>
    </xdr:pic>
    <xdr:clientData/>
  </xdr:twoCellAnchor>
  <xdr:twoCellAnchor>
    <xdr:from>
      <xdr:col>1</xdr:col>
      <xdr:colOff>475450</xdr:colOff>
      <xdr:row>20</xdr:row>
      <xdr:rowOff>85646</xdr:rowOff>
    </xdr:from>
    <xdr:to>
      <xdr:col>11</xdr:col>
      <xdr:colOff>54427</xdr:colOff>
      <xdr:row>37</xdr:row>
      <xdr:rowOff>108856</xdr:rowOff>
    </xdr:to>
    <xdr:grpSp>
      <xdr:nvGrpSpPr>
        <xdr:cNvPr id="3" name="Grupo 2">
          <a:extLst>
            <a:ext uri="{FF2B5EF4-FFF2-40B4-BE49-F238E27FC236}">
              <a16:creationId xmlns:a16="http://schemas.microsoft.com/office/drawing/2014/main" xmlns="" id="{00000000-0008-0000-0C00-000003000000}"/>
            </a:ext>
          </a:extLst>
        </xdr:cNvPr>
        <xdr:cNvGrpSpPr/>
      </xdr:nvGrpSpPr>
      <xdr:grpSpPr>
        <a:xfrm>
          <a:off x="870057" y="3487432"/>
          <a:ext cx="8001799" cy="3261710"/>
          <a:chOff x="67235" y="3446611"/>
          <a:chExt cx="7983233" cy="3334730"/>
        </a:xfrm>
      </xdr:grpSpPr>
      <xdr:pic>
        <xdr:nvPicPr>
          <xdr:cNvPr id="11" name="2 Imagen">
            <a:extLst>
              <a:ext uri="{FF2B5EF4-FFF2-40B4-BE49-F238E27FC236}">
                <a16:creationId xmlns:a16="http://schemas.microsoft.com/office/drawing/2014/main" xmlns="" id="{00000000-0008-0000-0C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7235" y="3446611"/>
            <a:ext cx="5538107" cy="1769226"/>
          </a:xfrm>
          <a:prstGeom prst="rect">
            <a:avLst/>
          </a:prstGeom>
        </xdr:spPr>
      </xdr:pic>
      <xdr:pic>
        <xdr:nvPicPr>
          <xdr:cNvPr id="15" name="1 Imagen">
            <a:extLst>
              <a:ext uri="{FF2B5EF4-FFF2-40B4-BE49-F238E27FC236}">
                <a16:creationId xmlns:a16="http://schemas.microsoft.com/office/drawing/2014/main" xmlns="" id="{00000000-0008-0000-0C00-00000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48481" y="3460270"/>
            <a:ext cx="2401987" cy="3302480"/>
          </a:xfrm>
          <a:prstGeom prst="rect">
            <a:avLst/>
          </a:prstGeom>
        </xdr:spPr>
      </xdr:pic>
      <xdr:pic>
        <xdr:nvPicPr>
          <xdr:cNvPr id="16" name="4 Imagen">
            <a:extLst>
              <a:ext uri="{FF2B5EF4-FFF2-40B4-BE49-F238E27FC236}">
                <a16:creationId xmlns:a16="http://schemas.microsoft.com/office/drawing/2014/main" xmlns="" id="{00000000-0008-0000-0C00-00001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8440" y="5269965"/>
            <a:ext cx="3834549" cy="1493585"/>
          </a:xfrm>
          <a:prstGeom prst="rect">
            <a:avLst/>
          </a:prstGeom>
        </xdr:spPr>
      </xdr:pic>
      <xdr:pic>
        <xdr:nvPicPr>
          <xdr:cNvPr id="17" name="7 Imagen">
            <a:extLst>
              <a:ext uri="{FF2B5EF4-FFF2-40B4-BE49-F238E27FC236}">
                <a16:creationId xmlns:a16="http://schemas.microsoft.com/office/drawing/2014/main" xmlns="" id="{00000000-0008-0000-0C00-000011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22245"/>
          <a:stretch/>
        </xdr:blipFill>
        <xdr:spPr>
          <a:xfrm>
            <a:off x="3969246" y="5270152"/>
            <a:ext cx="1624890" cy="1511189"/>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670892</xdr:colOff>
      <xdr:row>18</xdr:row>
      <xdr:rowOff>0</xdr:rowOff>
    </xdr:to>
    <xdr:grpSp>
      <xdr:nvGrpSpPr>
        <xdr:cNvPr id="2" name="Grupo 1">
          <a:extLst>
            <a:ext uri="{FF2B5EF4-FFF2-40B4-BE49-F238E27FC236}">
              <a16:creationId xmlns:a16="http://schemas.microsoft.com/office/drawing/2014/main" xmlns="" id="{2FC7C5FD-144E-44D4-AB2A-684A038B0BB4}"/>
            </a:ext>
          </a:extLst>
        </xdr:cNvPr>
        <xdr:cNvGrpSpPr/>
      </xdr:nvGrpSpPr>
      <xdr:grpSpPr>
        <a:xfrm>
          <a:off x="0" y="0"/>
          <a:ext cx="8727921" cy="3384176"/>
          <a:chOff x="93132" y="355600"/>
          <a:chExt cx="7702128" cy="2756392"/>
        </a:xfrm>
      </xdr:grpSpPr>
      <xdr:sp macro="" textlink="">
        <xdr:nvSpPr>
          <xdr:cNvPr id="3" name="6 Triángulo isósceles">
            <a:extLst>
              <a:ext uri="{FF2B5EF4-FFF2-40B4-BE49-F238E27FC236}">
                <a16:creationId xmlns:a16="http://schemas.microsoft.com/office/drawing/2014/main" xmlns="" id="{52A950DC-6138-2B9D-F3EF-3ED5A7D444F7}"/>
              </a:ext>
            </a:extLst>
          </xdr:cNvPr>
          <xdr:cNvSpPr/>
        </xdr:nvSpPr>
        <xdr:spPr>
          <a:xfrm>
            <a:off x="2581276" y="357216"/>
            <a:ext cx="2908811" cy="1780642"/>
          </a:xfrm>
          <a:prstGeom prst="triangle">
            <a:avLst>
              <a:gd name="adj" fmla="val 49497"/>
            </a:avLst>
          </a:prstGeom>
          <a:solidFill>
            <a:srgbClr val="E46C0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MX"/>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MX"/>
          </a:p>
        </xdr:txBody>
      </xdr:sp>
      <xdr:sp macro="" textlink="">
        <xdr:nvSpPr>
          <xdr:cNvPr id="4" name="7 Triángulo isósceles">
            <a:extLst>
              <a:ext uri="{FF2B5EF4-FFF2-40B4-BE49-F238E27FC236}">
                <a16:creationId xmlns:a16="http://schemas.microsoft.com/office/drawing/2014/main" xmlns="" id="{3AE2F99F-6979-EE2A-4EDC-DF4854466200}"/>
              </a:ext>
            </a:extLst>
          </xdr:cNvPr>
          <xdr:cNvSpPr/>
        </xdr:nvSpPr>
        <xdr:spPr>
          <a:xfrm rot="10800000">
            <a:off x="93132" y="355600"/>
            <a:ext cx="3935308" cy="2756392"/>
          </a:xfrm>
          <a:prstGeom prst="triangle">
            <a:avLst>
              <a:gd name="adj" fmla="val 56263"/>
            </a:avLst>
          </a:prstGeom>
          <a:solidFill>
            <a:srgbClr val="F79F5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MX"/>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MX" sz="1600"/>
          </a:p>
        </xdr:txBody>
      </xdr:sp>
      <xdr:sp macro="" textlink="">
        <xdr:nvSpPr>
          <xdr:cNvPr id="5" name="7 Triángulo isósceles">
            <a:extLst>
              <a:ext uri="{FF2B5EF4-FFF2-40B4-BE49-F238E27FC236}">
                <a16:creationId xmlns:a16="http://schemas.microsoft.com/office/drawing/2014/main" xmlns="" id="{D42A1E72-9BD3-673D-E0E2-A7DCD66EF4C7}"/>
              </a:ext>
            </a:extLst>
          </xdr:cNvPr>
          <xdr:cNvSpPr/>
        </xdr:nvSpPr>
        <xdr:spPr>
          <a:xfrm rot="10800000">
            <a:off x="4020634" y="362931"/>
            <a:ext cx="3774626" cy="1779183"/>
          </a:xfrm>
          <a:prstGeom prst="triangle">
            <a:avLst>
              <a:gd name="adj" fmla="val 61310"/>
            </a:avLst>
          </a:prstGeom>
          <a:solidFill>
            <a:srgbClr val="F79F5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MX"/>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MX" sz="1600"/>
          </a:p>
        </xdr:txBody>
      </xdr:sp>
    </xdr:grpSp>
    <xdr:clientData/>
  </xdr:twoCellAnchor>
  <xdr:twoCellAnchor editAs="oneCell">
    <xdr:from>
      <xdr:col>0</xdr:col>
      <xdr:colOff>35858</xdr:colOff>
      <xdr:row>41</xdr:row>
      <xdr:rowOff>63501</xdr:rowOff>
    </xdr:from>
    <xdr:to>
      <xdr:col>8</xdr:col>
      <xdr:colOff>178621</xdr:colOff>
      <xdr:row>42</xdr:row>
      <xdr:rowOff>55290</xdr:rowOff>
    </xdr:to>
    <xdr:pic>
      <xdr:nvPicPr>
        <xdr:cNvPr id="6" name="Imagen 5">
          <a:extLst>
            <a:ext uri="{FF2B5EF4-FFF2-40B4-BE49-F238E27FC236}">
              <a16:creationId xmlns:a16="http://schemas.microsoft.com/office/drawing/2014/main" xmlns="" id="{F633B54C-B9E5-435C-910B-5FDBB5C965DB}"/>
            </a:ext>
          </a:extLst>
        </xdr:cNvPr>
        <xdr:cNvPicPr>
          <a:picLocks noChangeAspect="1"/>
        </xdr:cNvPicPr>
      </xdr:nvPicPr>
      <xdr:blipFill>
        <a:blip xmlns:r="http://schemas.openxmlformats.org/officeDocument/2006/relationships" r:embed="rId1"/>
        <a:stretch>
          <a:fillRect/>
        </a:stretch>
      </xdr:blipFill>
      <xdr:spPr>
        <a:xfrm>
          <a:off x="35858" y="8093076"/>
          <a:ext cx="5914913" cy="182289"/>
        </a:xfrm>
        <a:prstGeom prst="rect">
          <a:avLst/>
        </a:prstGeom>
      </xdr:spPr>
    </xdr:pic>
    <xdr:clientData/>
  </xdr:twoCellAnchor>
  <xdr:twoCellAnchor editAs="oneCell">
    <xdr:from>
      <xdr:col>10</xdr:col>
      <xdr:colOff>267121</xdr:colOff>
      <xdr:row>3</xdr:row>
      <xdr:rowOff>115964</xdr:rowOff>
    </xdr:from>
    <xdr:to>
      <xdr:col>14</xdr:col>
      <xdr:colOff>744220</xdr:colOff>
      <xdr:row>10</xdr:row>
      <xdr:rowOff>16584</xdr:rowOff>
    </xdr:to>
    <xdr:pic>
      <xdr:nvPicPr>
        <xdr:cNvPr id="7" name="3 Imagen">
          <a:extLst>
            <a:ext uri="{FF2B5EF4-FFF2-40B4-BE49-F238E27FC236}">
              <a16:creationId xmlns:a16="http://schemas.microsoft.com/office/drawing/2014/main" xmlns="" id="{93585AE9-FB1F-46ED-855B-C332A4FF0EB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63271" y="687464"/>
          <a:ext cx="3525099" cy="1234120"/>
        </a:xfrm>
        <a:prstGeom prst="rect">
          <a:avLst/>
        </a:prstGeom>
      </xdr:spPr>
    </xdr:pic>
    <xdr:clientData/>
  </xdr:twoCellAnchor>
  <xdr:twoCellAnchor editAs="oneCell">
    <xdr:from>
      <xdr:col>0</xdr:col>
      <xdr:colOff>614005</xdr:colOff>
      <xdr:row>0</xdr:row>
      <xdr:rowOff>35330</xdr:rowOff>
    </xdr:from>
    <xdr:to>
      <xdr:col>4</xdr:col>
      <xdr:colOff>55604</xdr:colOff>
      <xdr:row>5</xdr:row>
      <xdr:rowOff>173878</xdr:rowOff>
    </xdr:to>
    <xdr:pic>
      <xdr:nvPicPr>
        <xdr:cNvPr id="8" name="4 Imagen">
          <a:extLst>
            <a:ext uri="{FF2B5EF4-FFF2-40B4-BE49-F238E27FC236}">
              <a16:creationId xmlns:a16="http://schemas.microsoft.com/office/drawing/2014/main" xmlns="" id="{A9A6D986-4AF2-48E1-8334-48DE0AA64778}"/>
            </a:ext>
          </a:extLst>
        </xdr:cNvPr>
        <xdr:cNvPicPr>
          <a:picLocks noChangeAspect="1"/>
        </xdr:cNvPicPr>
      </xdr:nvPicPr>
      <xdr:blipFill>
        <a:blip xmlns:r="http://schemas.openxmlformats.org/officeDocument/2006/relationships" r:embed="rId3" cstate="print">
          <a:biLevel thresh="75000"/>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614005" y="35330"/>
          <a:ext cx="2165749" cy="1091048"/>
        </a:xfrm>
        <a:prstGeom prst="rect">
          <a:avLst/>
        </a:prstGeom>
      </xdr:spPr>
    </xdr:pic>
    <xdr:clientData/>
  </xdr:twoCellAnchor>
  <xdr:twoCellAnchor>
    <xdr:from>
      <xdr:col>4</xdr:col>
      <xdr:colOff>627251</xdr:colOff>
      <xdr:row>1</xdr:row>
      <xdr:rowOff>54813</xdr:rowOff>
    </xdr:from>
    <xdr:to>
      <xdr:col>10</xdr:col>
      <xdr:colOff>418634</xdr:colOff>
      <xdr:row>4</xdr:row>
      <xdr:rowOff>129083</xdr:rowOff>
    </xdr:to>
    <xdr:sp macro="" textlink="">
      <xdr:nvSpPr>
        <xdr:cNvPr id="9" name="1 Título">
          <a:extLst>
            <a:ext uri="{FF2B5EF4-FFF2-40B4-BE49-F238E27FC236}">
              <a16:creationId xmlns:a16="http://schemas.microsoft.com/office/drawing/2014/main" xmlns="" id="{773BCF4B-337E-40BB-8F59-BDA77193CD84}"/>
            </a:ext>
          </a:extLst>
        </xdr:cNvPr>
        <xdr:cNvSpPr>
          <a:spLocks noGrp="1"/>
        </xdr:cNvSpPr>
      </xdr:nvSpPr>
      <xdr:spPr>
        <a:xfrm>
          <a:off x="3351401" y="245313"/>
          <a:ext cx="4363383" cy="645770"/>
        </a:xfrm>
        <a:prstGeom prst="rect">
          <a:avLst/>
        </a:prstGeom>
      </xdr:spPr>
      <xdr:txBody>
        <a:bodyPr vert="horz" wrap="square" lIns="91440" tIns="45720" rIns="91440" bIns="45720" rtlCol="0" anchor="ctr">
          <a:normAutofit/>
        </a:bodyPr>
        <a:lstStyle>
          <a:lvl1pPr algn="ctr" defTabSz="914400" rtl="0" eaLnBrk="1" latinLnBrk="0" hangingPunct="1">
            <a:spcBef>
              <a:spcPct val="0"/>
            </a:spcBef>
            <a:buNone/>
            <a:defRPr sz="4400" kern="1200">
              <a:solidFill>
                <a:schemeClr val="tx1"/>
              </a:solidFill>
              <a:latin typeface="+mj-lt"/>
              <a:ea typeface="+mj-ea"/>
              <a:cs typeface="+mj-cs"/>
            </a:defRPr>
          </a:lvl1pPr>
        </a:lstStyle>
        <a:p>
          <a:r>
            <a:rPr lang="es-ES" sz="3500">
              <a:ln w="18415" cmpd="sng">
                <a:solidFill>
                  <a:srgbClr val="FFFFFF"/>
                </a:solidFill>
                <a:prstDash val="solid"/>
              </a:ln>
              <a:solidFill>
                <a:srgbClr val="FFFFFF"/>
              </a:solidFill>
              <a:effectLst>
                <a:outerShdw blurRad="63500" dir="3600000" algn="tl" rotWithShape="0">
                  <a:srgbClr val="000000">
                    <a:alpha val="70000"/>
                  </a:srgbClr>
                </a:outerShdw>
              </a:effectLst>
              <a:latin typeface="APTOS" panose="020B0004020202020204" pitchFamily="34" charset="0"/>
            </a:rPr>
            <a:t>F</a:t>
          </a:r>
          <a:r>
            <a:rPr lang="es-MX" sz="3500">
              <a:ln w="18415" cmpd="sng">
                <a:solidFill>
                  <a:srgbClr val="FFFFFF"/>
                </a:solidFill>
                <a:prstDash val="solid"/>
              </a:ln>
              <a:solidFill>
                <a:srgbClr val="FFFFFF"/>
              </a:solidFill>
              <a:effectLst>
                <a:outerShdw blurRad="63500" dir="3600000" algn="tl" rotWithShape="0">
                  <a:srgbClr val="000000">
                    <a:alpha val="70000"/>
                  </a:srgbClr>
                </a:outerShdw>
              </a:effectLst>
              <a:latin typeface="APTOS" panose="020B0004020202020204" pitchFamily="34" charset="0"/>
            </a:rPr>
            <a:t>icha Informativa</a:t>
          </a:r>
        </a:p>
      </xdr:txBody>
    </xdr:sp>
    <xdr:clientData/>
  </xdr:twoCellAnchor>
  <xdr:twoCellAnchor>
    <xdr:from>
      <xdr:col>5</xdr:col>
      <xdr:colOff>37164</xdr:colOff>
      <xdr:row>4</xdr:row>
      <xdr:rowOff>113159</xdr:rowOff>
    </xdr:from>
    <xdr:to>
      <xdr:col>10</xdr:col>
      <xdr:colOff>26896</xdr:colOff>
      <xdr:row>9</xdr:row>
      <xdr:rowOff>152400</xdr:rowOff>
    </xdr:to>
    <xdr:sp macro="" textlink="">
      <xdr:nvSpPr>
        <xdr:cNvPr id="10" name="1 Título">
          <a:extLst>
            <a:ext uri="{FF2B5EF4-FFF2-40B4-BE49-F238E27FC236}">
              <a16:creationId xmlns:a16="http://schemas.microsoft.com/office/drawing/2014/main" xmlns="" id="{DBED522A-BEDD-4E22-BAEB-A4975941CD40}"/>
            </a:ext>
          </a:extLst>
        </xdr:cNvPr>
        <xdr:cNvSpPr>
          <a:spLocks noGrp="1"/>
        </xdr:cNvSpPr>
      </xdr:nvSpPr>
      <xdr:spPr>
        <a:xfrm>
          <a:off x="3523314" y="875159"/>
          <a:ext cx="3799732" cy="991741"/>
        </a:xfrm>
        <a:prstGeom prst="rect">
          <a:avLst/>
        </a:prstGeom>
      </xdr:spPr>
      <xdr:txBody>
        <a:bodyPr vert="horz" wrap="square" lIns="91440" tIns="45720" rIns="91440" bIns="45720" rtlCol="0" anchor="ctr">
          <a:noAutofit/>
        </a:bodyPr>
        <a:lstStyle>
          <a:lvl1pPr algn="ctr" defTabSz="914400" rtl="0" eaLnBrk="1" latinLnBrk="0" hangingPunct="1">
            <a:spcBef>
              <a:spcPct val="0"/>
            </a:spcBef>
            <a:buNone/>
            <a:defRPr sz="4400" kern="1200">
              <a:solidFill>
                <a:schemeClr val="tx1"/>
              </a:solidFill>
              <a:latin typeface="+mj-lt"/>
              <a:ea typeface="+mj-ea"/>
              <a:cs typeface="+mj-cs"/>
            </a:defRPr>
          </a:lvl1pPr>
        </a:lstStyle>
        <a:p>
          <a:pPr algn="ctr"/>
          <a:r>
            <a:rPr lang="es-MX" sz="2800">
              <a:ln w="18415" cmpd="sng">
                <a:solidFill>
                  <a:srgbClr val="FFFFFF"/>
                </a:solidFill>
                <a:prstDash val="solid"/>
              </a:ln>
              <a:solidFill>
                <a:srgbClr val="FFFFFF"/>
              </a:solidFill>
              <a:effectLst>
                <a:outerShdw blurRad="63500" dir="3600000" algn="tl" rotWithShape="0">
                  <a:srgbClr val="000000">
                    <a:alpha val="70000"/>
                  </a:srgbClr>
                </a:outerShdw>
              </a:effectLst>
              <a:latin typeface="APTOS" panose="020B0004020202020204" pitchFamily="34" charset="0"/>
            </a:rPr>
            <a:t>Departamento de proyectos</a:t>
          </a:r>
        </a:p>
      </xdr:txBody>
    </xdr:sp>
    <xdr:clientData/>
  </xdr:twoCellAnchor>
  <xdr:twoCellAnchor editAs="oneCell">
    <xdr:from>
      <xdr:col>1</xdr:col>
      <xdr:colOff>284956</xdr:colOff>
      <xdr:row>6</xdr:row>
      <xdr:rowOff>53788</xdr:rowOff>
    </xdr:from>
    <xdr:to>
      <xdr:col>4</xdr:col>
      <xdr:colOff>441482</xdr:colOff>
      <xdr:row>11</xdr:row>
      <xdr:rowOff>20288</xdr:rowOff>
    </xdr:to>
    <xdr:pic>
      <xdr:nvPicPr>
        <xdr:cNvPr id="11" name="Imagen 10">
          <a:extLst>
            <a:ext uri="{FF2B5EF4-FFF2-40B4-BE49-F238E27FC236}">
              <a16:creationId xmlns:a16="http://schemas.microsoft.com/office/drawing/2014/main" xmlns="" id="{92A8526E-EED7-4F74-A105-E5A400A8CF32}"/>
            </a:ext>
          </a:extLst>
        </xdr:cNvPr>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colorTemperature colorTemp="4700"/>
                  </a14:imgEffect>
                </a14:imgLayer>
              </a14:imgProps>
            </a:ext>
            <a:ext uri="{28A0092B-C50C-407E-A947-70E740481C1C}">
              <a14:useLocalDpi xmlns:a14="http://schemas.microsoft.com/office/drawing/2010/main" val="0"/>
            </a:ext>
          </a:extLst>
        </a:blip>
        <a:stretch>
          <a:fillRect/>
        </a:stretch>
      </xdr:blipFill>
      <xdr:spPr>
        <a:xfrm>
          <a:off x="923131" y="1196788"/>
          <a:ext cx="2242501" cy="919000"/>
        </a:xfrm>
        <a:prstGeom prst="rect">
          <a:avLst/>
        </a:prstGeom>
      </xdr:spPr>
    </xdr:pic>
    <xdr:clientData/>
  </xdr:twoCellAnchor>
  <xdr:twoCellAnchor editAs="oneCell">
    <xdr:from>
      <xdr:col>8</xdr:col>
      <xdr:colOff>89647</xdr:colOff>
      <xdr:row>18</xdr:row>
      <xdr:rowOff>173606</xdr:rowOff>
    </xdr:from>
    <xdr:to>
      <xdr:col>14</xdr:col>
      <xdr:colOff>666477</xdr:colOff>
      <xdr:row>37</xdr:row>
      <xdr:rowOff>78442</xdr:rowOff>
    </xdr:to>
    <xdr:pic>
      <xdr:nvPicPr>
        <xdr:cNvPr id="13" name="Imagen 12">
          <a:extLst>
            <a:ext uri="{FF2B5EF4-FFF2-40B4-BE49-F238E27FC236}">
              <a16:creationId xmlns:a16="http://schemas.microsoft.com/office/drawing/2014/main" xmlns="" id="{62F396C7-7A1E-4FB5-BA41-B28E844AD86C}"/>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14657" t="5528" r="28572" b="10098"/>
        <a:stretch/>
      </xdr:blipFill>
      <xdr:spPr>
        <a:xfrm>
          <a:off x="5860676" y="3557782"/>
          <a:ext cx="5148830" cy="42863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112058</xdr:colOff>
      <xdr:row>1</xdr:row>
      <xdr:rowOff>128654</xdr:rowOff>
    </xdr:from>
    <xdr:to>
      <xdr:col>9</xdr:col>
      <xdr:colOff>1043827</xdr:colOff>
      <xdr:row>4</xdr:row>
      <xdr:rowOff>100999</xdr:rowOff>
    </xdr:to>
    <xdr:pic>
      <xdr:nvPicPr>
        <xdr:cNvPr id="4" name="Imagen 3">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75411" y="330360"/>
          <a:ext cx="1714500" cy="644698"/>
        </a:xfrm>
        <a:prstGeom prst="rect">
          <a:avLst/>
        </a:prstGeom>
      </xdr:spPr>
    </xdr:pic>
    <xdr:clientData/>
  </xdr:twoCellAnchor>
  <xdr:twoCellAnchor editAs="oneCell">
    <xdr:from>
      <xdr:col>1</xdr:col>
      <xdr:colOff>67239</xdr:colOff>
      <xdr:row>0</xdr:row>
      <xdr:rowOff>187632</xdr:rowOff>
    </xdr:from>
    <xdr:to>
      <xdr:col>4</xdr:col>
      <xdr:colOff>89647</xdr:colOff>
      <xdr:row>4</xdr:row>
      <xdr:rowOff>134796</xdr:rowOff>
    </xdr:to>
    <xdr:pic>
      <xdr:nvPicPr>
        <xdr:cNvPr id="5" name="Imagen 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6533" y="187632"/>
          <a:ext cx="1602438" cy="8212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723900</xdr:colOff>
      <xdr:row>1</xdr:row>
      <xdr:rowOff>23023</xdr:rowOff>
    </xdr:from>
    <xdr:to>
      <xdr:col>8</xdr:col>
      <xdr:colOff>651628</xdr:colOff>
      <xdr:row>4</xdr:row>
      <xdr:rowOff>126351</xdr:rowOff>
    </xdr:to>
    <xdr:pic>
      <xdr:nvPicPr>
        <xdr:cNvPr id="4" name="Imagen 3">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86475" y="156373"/>
          <a:ext cx="1794628" cy="674828"/>
        </a:xfrm>
        <a:prstGeom prst="rect">
          <a:avLst/>
        </a:prstGeom>
      </xdr:spPr>
    </xdr:pic>
    <xdr:clientData/>
  </xdr:twoCellAnchor>
  <xdr:twoCellAnchor editAs="oneCell">
    <xdr:from>
      <xdr:col>1</xdr:col>
      <xdr:colOff>142875</xdr:colOff>
      <xdr:row>0</xdr:row>
      <xdr:rowOff>59921</xdr:rowOff>
    </xdr:from>
    <xdr:to>
      <xdr:col>2</xdr:col>
      <xdr:colOff>600075</xdr:colOff>
      <xdr:row>5</xdr:row>
      <xdr:rowOff>37868</xdr:rowOff>
    </xdr:to>
    <xdr:pic>
      <xdr:nvPicPr>
        <xdr:cNvPr id="5" name="Imagen 4">
          <a:extLst>
            <a:ext uri="{FF2B5EF4-FFF2-40B4-BE49-F238E27FC236}">
              <a16:creationId xmlns:a16="http://schemas.microsoft.com/office/drawing/2014/main" xmlns=""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3850" y="59921"/>
          <a:ext cx="1666875" cy="8542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40821</xdr:colOff>
      <xdr:row>0</xdr:row>
      <xdr:rowOff>40822</xdr:rowOff>
    </xdr:from>
    <xdr:to>
      <xdr:col>14</xdr:col>
      <xdr:colOff>367239</xdr:colOff>
      <xdr:row>4</xdr:row>
      <xdr:rowOff>48035</xdr:rowOff>
    </xdr:to>
    <xdr:pic>
      <xdr:nvPicPr>
        <xdr:cNvPr id="2" name="Imagen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98678" y="40822"/>
          <a:ext cx="2443689" cy="918892"/>
        </a:xfrm>
        <a:prstGeom prst="rect">
          <a:avLst/>
        </a:prstGeom>
      </xdr:spPr>
    </xdr:pic>
    <xdr:clientData/>
  </xdr:twoCellAnchor>
  <xdr:twoCellAnchor editAs="oneCell">
    <xdr:from>
      <xdr:col>0</xdr:col>
      <xdr:colOff>408214</xdr:colOff>
      <xdr:row>0</xdr:row>
      <xdr:rowOff>0</xdr:rowOff>
    </xdr:from>
    <xdr:to>
      <xdr:col>2</xdr:col>
      <xdr:colOff>1351366</xdr:colOff>
      <xdr:row>5</xdr:row>
      <xdr:rowOff>55557</xdr:rowOff>
    </xdr:to>
    <xdr:pic>
      <xdr:nvPicPr>
        <xdr:cNvPr id="5" name="Imagen 4">
          <a:extLst>
            <a:ext uri="{FF2B5EF4-FFF2-40B4-BE49-F238E27FC236}">
              <a16:creationId xmlns:a16="http://schemas.microsoft.com/office/drawing/2014/main" xmlns=""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8214" y="0"/>
          <a:ext cx="2099759" cy="10760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1056236</xdr:colOff>
      <xdr:row>1</xdr:row>
      <xdr:rowOff>47624</xdr:rowOff>
    </xdr:from>
    <xdr:to>
      <xdr:col>7</xdr:col>
      <xdr:colOff>376764</xdr:colOff>
      <xdr:row>4</xdr:row>
      <xdr:rowOff>135875</xdr:rowOff>
    </xdr:to>
    <xdr:pic>
      <xdr:nvPicPr>
        <xdr:cNvPr id="4" name="Imagen 3">
          <a:extLst>
            <a:ext uri="{FF2B5EF4-FFF2-40B4-BE49-F238E27FC236}">
              <a16:creationId xmlns:a16="http://schemas.microsoft.com/office/drawing/2014/main" xmlns=""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09386" y="47624"/>
          <a:ext cx="1805192" cy="678801"/>
        </a:xfrm>
        <a:prstGeom prst="rect">
          <a:avLst/>
        </a:prstGeom>
      </xdr:spPr>
    </xdr:pic>
    <xdr:clientData/>
  </xdr:twoCellAnchor>
  <xdr:twoCellAnchor editAs="oneCell">
    <xdr:from>
      <xdr:col>0</xdr:col>
      <xdr:colOff>152400</xdr:colOff>
      <xdr:row>1</xdr:row>
      <xdr:rowOff>56845</xdr:rowOff>
    </xdr:from>
    <xdr:to>
      <xdr:col>1</xdr:col>
      <xdr:colOff>704850</xdr:colOff>
      <xdr:row>5</xdr:row>
      <xdr:rowOff>4000</xdr:rowOff>
    </xdr:to>
    <xdr:pic>
      <xdr:nvPicPr>
        <xdr:cNvPr id="5" name="Imagen 4">
          <a:extLst>
            <a:ext uri="{FF2B5EF4-FFF2-40B4-BE49-F238E27FC236}">
              <a16:creationId xmlns:a16="http://schemas.microsoft.com/office/drawing/2014/main" xmlns=""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 y="56845"/>
          <a:ext cx="1438275" cy="6858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1</xdr:row>
      <xdr:rowOff>7620</xdr:rowOff>
    </xdr:from>
    <xdr:to>
      <xdr:col>0</xdr:col>
      <xdr:colOff>801893</xdr:colOff>
      <xdr:row>5</xdr:row>
      <xdr:rowOff>57974</xdr:rowOff>
    </xdr:to>
    <xdr:pic>
      <xdr:nvPicPr>
        <xdr:cNvPr id="4" name="Imagen 3">
          <a:extLst>
            <a:ext uri="{FF2B5EF4-FFF2-40B4-BE49-F238E27FC236}">
              <a16:creationId xmlns:a16="http://schemas.microsoft.com/office/drawing/2014/main" xmlns="" id="{00000000-0008-0000-06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273" t="8034" r="16764" b="10940"/>
        <a:stretch/>
      </xdr:blipFill>
      <xdr:spPr>
        <a:xfrm>
          <a:off x="38100" y="15240"/>
          <a:ext cx="763793" cy="941894"/>
        </a:xfrm>
        <a:prstGeom prst="rect">
          <a:avLst/>
        </a:prstGeom>
        <a:ln>
          <a:solidFill>
            <a:schemeClr val="tx1"/>
          </a:solidFill>
        </a:ln>
      </xdr:spPr>
    </xdr:pic>
    <xdr:clientData/>
  </xdr:twoCellAnchor>
  <xdr:twoCellAnchor editAs="oneCell">
    <xdr:from>
      <xdr:col>6</xdr:col>
      <xdr:colOff>389965</xdr:colOff>
      <xdr:row>1</xdr:row>
      <xdr:rowOff>20482</xdr:rowOff>
    </xdr:from>
    <xdr:to>
      <xdr:col>8</xdr:col>
      <xdr:colOff>22101</xdr:colOff>
      <xdr:row>5</xdr:row>
      <xdr:rowOff>56933</xdr:rowOff>
    </xdr:to>
    <xdr:pic>
      <xdr:nvPicPr>
        <xdr:cNvPr id="5" name="Imagen 4">
          <a:extLst>
            <a:ext uri="{FF2B5EF4-FFF2-40B4-BE49-F238E27FC236}">
              <a16:creationId xmlns:a16="http://schemas.microsoft.com/office/drawing/2014/main" xmlns=""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26145" y="28102"/>
          <a:ext cx="1138991" cy="9432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24</xdr:col>
      <xdr:colOff>33333</xdr:colOff>
      <xdr:row>0</xdr:row>
      <xdr:rowOff>133864</xdr:rowOff>
    </xdr:from>
    <xdr:to>
      <xdr:col>35</xdr:col>
      <xdr:colOff>43822</xdr:colOff>
      <xdr:row>3</xdr:row>
      <xdr:rowOff>140434</xdr:rowOff>
    </xdr:to>
    <xdr:pic>
      <xdr:nvPicPr>
        <xdr:cNvPr id="3" name="Imagen 2">
          <a:extLst>
            <a:ext uri="{FF2B5EF4-FFF2-40B4-BE49-F238E27FC236}">
              <a16:creationId xmlns:a16="http://schemas.microsoft.com/office/drawing/2014/main" xmlns=""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32985" y="133864"/>
          <a:ext cx="1559337" cy="586353"/>
        </a:xfrm>
        <a:prstGeom prst="rect">
          <a:avLst/>
        </a:prstGeom>
      </xdr:spPr>
    </xdr:pic>
    <xdr:clientData/>
  </xdr:twoCellAnchor>
  <xdr:twoCellAnchor editAs="oneCell">
    <xdr:from>
      <xdr:col>1</xdr:col>
      <xdr:colOff>74239</xdr:colOff>
      <xdr:row>0</xdr:row>
      <xdr:rowOff>86065</xdr:rowOff>
    </xdr:from>
    <xdr:to>
      <xdr:col>2</xdr:col>
      <xdr:colOff>770285</xdr:colOff>
      <xdr:row>4</xdr:row>
      <xdr:rowOff>24847</xdr:rowOff>
    </xdr:to>
    <xdr:pic>
      <xdr:nvPicPr>
        <xdr:cNvPr id="6" name="Imagen 5">
          <a:extLst>
            <a:ext uri="{FF2B5EF4-FFF2-40B4-BE49-F238E27FC236}">
              <a16:creationId xmlns:a16="http://schemas.microsoft.com/office/drawing/2014/main" xmlns="" id="{00000000-0008-0000-07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6456" y="86065"/>
          <a:ext cx="1400068" cy="66765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68036</xdr:colOff>
      <xdr:row>20</xdr:row>
      <xdr:rowOff>27215</xdr:rowOff>
    </xdr:from>
    <xdr:to>
      <xdr:col>8</xdr:col>
      <xdr:colOff>830036</xdr:colOff>
      <xdr:row>50</xdr:row>
      <xdr:rowOff>122465</xdr:rowOff>
    </xdr:to>
    <xdr:pic>
      <xdr:nvPicPr>
        <xdr:cNvPr id="10" name="Imagen 9">
          <a:extLst>
            <a:ext uri="{FF2B5EF4-FFF2-40B4-BE49-F238E27FC236}">
              <a16:creationId xmlns:a16="http://schemas.microsoft.com/office/drawing/2014/main" xmlns="" id="{00000000-0008-0000-0800-00000A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947" r="25098" b="6404"/>
        <a:stretch/>
      </xdr:blipFill>
      <xdr:spPr>
        <a:xfrm>
          <a:off x="176893" y="3891644"/>
          <a:ext cx="5878286" cy="5293178"/>
        </a:xfrm>
        <a:prstGeom prst="rect">
          <a:avLst/>
        </a:prstGeom>
      </xdr:spPr>
    </xdr:pic>
    <xdr:clientData/>
  </xdr:twoCellAnchor>
  <xdr:twoCellAnchor>
    <xdr:from>
      <xdr:col>2</xdr:col>
      <xdr:colOff>388017</xdr:colOff>
      <xdr:row>29</xdr:row>
      <xdr:rowOff>145006</xdr:rowOff>
    </xdr:from>
    <xdr:to>
      <xdr:col>2</xdr:col>
      <xdr:colOff>699877</xdr:colOff>
      <xdr:row>31</xdr:row>
      <xdr:rowOff>49206</xdr:rowOff>
    </xdr:to>
    <xdr:sp macro="" textlink="">
      <xdr:nvSpPr>
        <xdr:cNvPr id="9" name="CuadroTexto 8">
          <a:extLst>
            <a:ext uri="{FF2B5EF4-FFF2-40B4-BE49-F238E27FC236}">
              <a16:creationId xmlns:a16="http://schemas.microsoft.com/office/drawing/2014/main" xmlns="" id="{00000000-0008-0000-0800-000009000000}"/>
            </a:ext>
          </a:extLst>
        </xdr:cNvPr>
        <xdr:cNvSpPr txBox="1"/>
      </xdr:nvSpPr>
      <xdr:spPr>
        <a:xfrm>
          <a:off x="1204446" y="5846399"/>
          <a:ext cx="311860" cy="2579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200" b="1"/>
            <a:t>1</a:t>
          </a:r>
        </a:p>
      </xdr:txBody>
    </xdr:sp>
    <xdr:clientData/>
  </xdr:twoCellAnchor>
  <xdr:twoCellAnchor editAs="oneCell">
    <xdr:from>
      <xdr:col>6</xdr:col>
      <xdr:colOff>693324</xdr:colOff>
      <xdr:row>1</xdr:row>
      <xdr:rowOff>204681</xdr:rowOff>
    </xdr:from>
    <xdr:to>
      <xdr:col>8</xdr:col>
      <xdr:colOff>840720</xdr:colOff>
      <xdr:row>4</xdr:row>
      <xdr:rowOff>152299</xdr:rowOff>
    </xdr:to>
    <xdr:pic>
      <xdr:nvPicPr>
        <xdr:cNvPr id="5" name="Imagen 4">
          <a:extLst>
            <a:ext uri="{FF2B5EF4-FFF2-40B4-BE49-F238E27FC236}">
              <a16:creationId xmlns:a16="http://schemas.microsoft.com/office/drawing/2014/main" xmlns="" id="{00000000-0008-0000-08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80912" y="316740"/>
          <a:ext cx="1559337" cy="586353"/>
        </a:xfrm>
        <a:prstGeom prst="rect">
          <a:avLst/>
        </a:prstGeom>
      </xdr:spPr>
    </xdr:pic>
    <xdr:clientData/>
  </xdr:twoCellAnchor>
  <xdr:twoCellAnchor editAs="oneCell">
    <xdr:from>
      <xdr:col>1</xdr:col>
      <xdr:colOff>67235</xdr:colOff>
      <xdr:row>1</xdr:row>
      <xdr:rowOff>112057</xdr:rowOff>
    </xdr:from>
    <xdr:to>
      <xdr:col>3</xdr:col>
      <xdr:colOff>44824</xdr:colOff>
      <xdr:row>5</xdr:row>
      <xdr:rowOff>42673</xdr:rowOff>
    </xdr:to>
    <xdr:pic>
      <xdr:nvPicPr>
        <xdr:cNvPr id="6" name="Imagen 5">
          <a:extLst>
            <a:ext uri="{FF2B5EF4-FFF2-40B4-BE49-F238E27FC236}">
              <a16:creationId xmlns:a16="http://schemas.microsoft.com/office/drawing/2014/main" xmlns="" id="{00000000-0008-0000-08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8088" y="224116"/>
          <a:ext cx="1546412" cy="737439"/>
        </a:xfrm>
        <a:prstGeom prst="rect">
          <a:avLst/>
        </a:prstGeom>
      </xdr:spPr>
    </xdr:pic>
    <xdr:clientData/>
  </xdr:twoCellAnchor>
  <xdr:twoCellAnchor editAs="oneCell">
    <xdr:from>
      <xdr:col>5</xdr:col>
      <xdr:colOff>81642</xdr:colOff>
      <xdr:row>10</xdr:row>
      <xdr:rowOff>81643</xdr:rowOff>
    </xdr:from>
    <xdr:to>
      <xdr:col>8</xdr:col>
      <xdr:colOff>827066</xdr:colOff>
      <xdr:row>19</xdr:row>
      <xdr:rowOff>190501</xdr:rowOff>
    </xdr:to>
    <xdr:pic>
      <xdr:nvPicPr>
        <xdr:cNvPr id="4" name="Imagen 3">
          <a:extLst>
            <a:ext uri="{FF2B5EF4-FFF2-40B4-BE49-F238E27FC236}">
              <a16:creationId xmlns:a16="http://schemas.microsoft.com/office/drawing/2014/main" xmlns="" id="{00000000-0008-0000-0800-000004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768"/>
        <a:stretch/>
      </xdr:blipFill>
      <xdr:spPr>
        <a:xfrm>
          <a:off x="3184071" y="2190750"/>
          <a:ext cx="2868138" cy="1660072"/>
        </a:xfrm>
        <a:prstGeom prst="rect">
          <a:avLst/>
        </a:prstGeom>
      </xdr:spPr>
    </xdr:pic>
    <xdr:clientData/>
  </xdr:twoCellAnchor>
  <xdr:twoCellAnchor>
    <xdr:from>
      <xdr:col>4</xdr:col>
      <xdr:colOff>9739</xdr:colOff>
      <xdr:row>32</xdr:row>
      <xdr:rowOff>174942</xdr:rowOff>
    </xdr:from>
    <xdr:to>
      <xdr:col>4</xdr:col>
      <xdr:colOff>321599</xdr:colOff>
      <xdr:row>34</xdr:row>
      <xdr:rowOff>79142</xdr:rowOff>
    </xdr:to>
    <xdr:sp macro="" textlink="">
      <xdr:nvSpPr>
        <xdr:cNvPr id="12" name="CuadroTexto 11">
          <a:extLst>
            <a:ext uri="{FF2B5EF4-FFF2-40B4-BE49-F238E27FC236}">
              <a16:creationId xmlns:a16="http://schemas.microsoft.com/office/drawing/2014/main" xmlns="" id="{00000000-0008-0000-0800-00000C000000}"/>
            </a:ext>
          </a:extLst>
        </xdr:cNvPr>
        <xdr:cNvSpPr txBox="1"/>
      </xdr:nvSpPr>
      <xdr:spPr>
        <a:xfrm>
          <a:off x="2404596" y="6407013"/>
          <a:ext cx="311860" cy="2579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200" b="1"/>
            <a:t>2</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603677</xdr:colOff>
      <xdr:row>1</xdr:row>
      <xdr:rowOff>145853</xdr:rowOff>
    </xdr:from>
    <xdr:to>
      <xdr:col>8</xdr:col>
      <xdr:colOff>706249</xdr:colOff>
      <xdr:row>4</xdr:row>
      <xdr:rowOff>109580</xdr:rowOff>
    </xdr:to>
    <xdr:pic>
      <xdr:nvPicPr>
        <xdr:cNvPr id="7" name="Imagen 6">
          <a:extLst>
            <a:ext uri="{FF2B5EF4-FFF2-40B4-BE49-F238E27FC236}">
              <a16:creationId xmlns:a16="http://schemas.microsoft.com/office/drawing/2014/main" xmlns="" id="{00000000-0008-0000-09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13677" y="229197"/>
          <a:ext cx="1555135" cy="570946"/>
        </a:xfrm>
        <a:prstGeom prst="rect">
          <a:avLst/>
        </a:prstGeom>
      </xdr:spPr>
    </xdr:pic>
    <xdr:clientData/>
  </xdr:twoCellAnchor>
  <xdr:twoCellAnchor editAs="oneCell">
    <xdr:from>
      <xdr:col>1</xdr:col>
      <xdr:colOff>72837</xdr:colOff>
      <xdr:row>1</xdr:row>
      <xdr:rowOff>106596</xdr:rowOff>
    </xdr:from>
    <xdr:to>
      <xdr:col>2</xdr:col>
      <xdr:colOff>726280</xdr:colOff>
      <xdr:row>4</xdr:row>
      <xdr:rowOff>145630</xdr:rowOff>
    </xdr:to>
    <xdr:pic>
      <xdr:nvPicPr>
        <xdr:cNvPr id="8" name="Imagen 7">
          <a:extLst>
            <a:ext uri="{FF2B5EF4-FFF2-40B4-BE49-F238E27FC236}">
              <a16:creationId xmlns:a16="http://schemas.microsoft.com/office/drawing/2014/main" xmlns="" id="{00000000-0008-0000-09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431" y="189940"/>
          <a:ext cx="1379724" cy="646253"/>
        </a:xfrm>
        <a:prstGeom prst="rect">
          <a:avLst/>
        </a:prstGeom>
      </xdr:spPr>
    </xdr:pic>
    <xdr:clientData/>
  </xdr:twoCellAnchor>
  <xdr:twoCellAnchor>
    <xdr:from>
      <xdr:col>1</xdr:col>
      <xdr:colOff>81642</xdr:colOff>
      <xdr:row>7</xdr:row>
      <xdr:rowOff>54430</xdr:rowOff>
    </xdr:from>
    <xdr:to>
      <xdr:col>8</xdr:col>
      <xdr:colOff>666751</xdr:colOff>
      <xdr:row>41</xdr:row>
      <xdr:rowOff>190500</xdr:rowOff>
    </xdr:to>
    <xdr:grpSp>
      <xdr:nvGrpSpPr>
        <xdr:cNvPr id="2" name="Grupo 1">
          <a:extLst>
            <a:ext uri="{FF2B5EF4-FFF2-40B4-BE49-F238E27FC236}">
              <a16:creationId xmlns:a16="http://schemas.microsoft.com/office/drawing/2014/main" xmlns="" id="{00000000-0008-0000-0900-000002000000}"/>
            </a:ext>
          </a:extLst>
        </xdr:cNvPr>
        <xdr:cNvGrpSpPr/>
      </xdr:nvGrpSpPr>
      <xdr:grpSpPr>
        <a:xfrm>
          <a:off x="260936" y="1309489"/>
          <a:ext cx="5683786" cy="6803570"/>
          <a:chOff x="258535" y="1306287"/>
          <a:chExt cx="5633359" cy="6857999"/>
        </a:xfrm>
      </xdr:grpSpPr>
      <xdr:pic>
        <xdr:nvPicPr>
          <xdr:cNvPr id="14" name="2 Imagen">
            <a:extLst>
              <a:ext uri="{FF2B5EF4-FFF2-40B4-BE49-F238E27FC236}">
                <a16:creationId xmlns:a16="http://schemas.microsoft.com/office/drawing/2014/main" xmlns="" id="{00000000-0008-0000-0900-00000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58536" y="1306287"/>
            <a:ext cx="5633358" cy="1769226"/>
          </a:xfrm>
          <a:prstGeom prst="rect">
            <a:avLst/>
          </a:prstGeom>
        </xdr:spPr>
      </xdr:pic>
      <xdr:grpSp>
        <xdr:nvGrpSpPr>
          <xdr:cNvPr id="18" name="Grupo 17">
            <a:extLst>
              <a:ext uri="{FF2B5EF4-FFF2-40B4-BE49-F238E27FC236}">
                <a16:creationId xmlns:a16="http://schemas.microsoft.com/office/drawing/2014/main" xmlns="" id="{00000000-0008-0000-0900-000012000000}"/>
              </a:ext>
            </a:extLst>
          </xdr:cNvPr>
          <xdr:cNvGrpSpPr/>
        </xdr:nvGrpSpPr>
        <xdr:grpSpPr>
          <a:xfrm>
            <a:off x="258535" y="3129643"/>
            <a:ext cx="5619751" cy="5034643"/>
            <a:chOff x="190498" y="3502937"/>
            <a:chExt cx="5747659" cy="5194748"/>
          </a:xfrm>
        </xdr:grpSpPr>
        <xdr:pic>
          <xdr:nvPicPr>
            <xdr:cNvPr id="22" name="1 Imagen">
              <a:extLst>
                <a:ext uri="{FF2B5EF4-FFF2-40B4-BE49-F238E27FC236}">
                  <a16:creationId xmlns:a16="http://schemas.microsoft.com/office/drawing/2014/main" xmlns="" id="{00000000-0008-0000-0900-00001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864429" y="5932715"/>
              <a:ext cx="2073728" cy="2764970"/>
            </a:xfrm>
            <a:prstGeom prst="rect">
              <a:avLst/>
            </a:prstGeom>
          </xdr:spPr>
        </xdr:pic>
        <xdr:pic>
          <xdr:nvPicPr>
            <xdr:cNvPr id="23" name="3 Imagen">
              <a:extLst>
                <a:ext uri="{FF2B5EF4-FFF2-40B4-BE49-F238E27FC236}">
                  <a16:creationId xmlns:a16="http://schemas.microsoft.com/office/drawing/2014/main" xmlns="" id="{00000000-0008-0000-0900-00001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864429" y="3510642"/>
              <a:ext cx="2068285" cy="2383971"/>
            </a:xfrm>
            <a:prstGeom prst="rect">
              <a:avLst/>
            </a:prstGeom>
          </xdr:spPr>
        </xdr:pic>
        <xdr:pic>
          <xdr:nvPicPr>
            <xdr:cNvPr id="24" name="4 Imagen">
              <a:extLst>
                <a:ext uri="{FF2B5EF4-FFF2-40B4-BE49-F238E27FC236}">
                  <a16:creationId xmlns:a16="http://schemas.microsoft.com/office/drawing/2014/main" xmlns="" id="{00000000-0008-0000-0900-00001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0498" y="3502937"/>
              <a:ext cx="3565073" cy="1398560"/>
            </a:xfrm>
            <a:prstGeom prst="rect">
              <a:avLst/>
            </a:prstGeom>
          </xdr:spPr>
        </xdr:pic>
        <xdr:pic>
          <xdr:nvPicPr>
            <xdr:cNvPr id="25" name="5 Imagen">
              <a:extLst>
                <a:ext uri="{FF2B5EF4-FFF2-40B4-BE49-F238E27FC236}">
                  <a16:creationId xmlns:a16="http://schemas.microsoft.com/office/drawing/2014/main" xmlns="" id="{00000000-0008-0000-0900-00001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18607" y="4958443"/>
              <a:ext cx="1850572" cy="1436914"/>
            </a:xfrm>
            <a:prstGeom prst="rect">
              <a:avLst/>
            </a:prstGeom>
          </xdr:spPr>
        </xdr:pic>
        <xdr:pic>
          <xdr:nvPicPr>
            <xdr:cNvPr id="26" name="6 Imagen">
              <a:extLst>
                <a:ext uri="{FF2B5EF4-FFF2-40B4-BE49-F238E27FC236}">
                  <a16:creationId xmlns:a16="http://schemas.microsoft.com/office/drawing/2014/main" xmlns="" id="{00000000-0008-0000-0900-00001A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90500" y="4939391"/>
              <a:ext cx="1675720" cy="2234293"/>
            </a:xfrm>
            <a:prstGeom prst="rect">
              <a:avLst/>
            </a:prstGeom>
          </xdr:spPr>
        </xdr:pic>
        <xdr:pic>
          <xdr:nvPicPr>
            <xdr:cNvPr id="27" name="7 Imagen">
              <a:extLst>
                <a:ext uri="{FF2B5EF4-FFF2-40B4-BE49-F238E27FC236}">
                  <a16:creationId xmlns:a16="http://schemas.microsoft.com/office/drawing/2014/main" xmlns="" id="{00000000-0008-0000-0900-00001B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918606" y="6436178"/>
              <a:ext cx="1850573" cy="2245178"/>
            </a:xfrm>
            <a:prstGeom prst="rect">
              <a:avLst/>
            </a:prstGeom>
          </xdr:spPr>
        </xdr:pic>
        <xdr:pic>
          <xdr:nvPicPr>
            <xdr:cNvPr id="28" name="8 Imagen">
              <a:extLst>
                <a:ext uri="{FF2B5EF4-FFF2-40B4-BE49-F238E27FC236}">
                  <a16:creationId xmlns:a16="http://schemas.microsoft.com/office/drawing/2014/main" xmlns="" id="{00000000-0008-0000-0900-00001C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90500" y="7211785"/>
              <a:ext cx="1660071" cy="1419678"/>
            </a:xfrm>
            <a:prstGeom prst="rect">
              <a:avLst/>
            </a:prstGeom>
          </xdr:spPr>
        </xdr:pic>
      </xdr:grp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B4:H53"/>
  <sheetViews>
    <sheetView topLeftCell="A10" zoomScaleNormal="100" workbookViewId="0">
      <selection activeCell="E38" sqref="E38:G38"/>
    </sheetView>
  </sheetViews>
  <sheetFormatPr baseColWidth="10" defaultRowHeight="15"/>
  <cols>
    <col min="2" max="2" width="14.140625" customWidth="1"/>
    <col min="3" max="3" width="15.140625" bestFit="1" customWidth="1"/>
    <col min="4" max="4" width="17.140625" customWidth="1"/>
    <col min="5" max="5" width="15.42578125" customWidth="1"/>
    <col min="6" max="6" width="12.7109375" customWidth="1"/>
    <col min="7" max="7" width="22.42578125" bestFit="1" customWidth="1"/>
    <col min="8" max="8" width="14.42578125" customWidth="1"/>
  </cols>
  <sheetData>
    <row r="4" spans="2:8" ht="15" customHeight="1">
      <c r="B4" s="33" t="s">
        <v>37</v>
      </c>
      <c r="C4" s="642" t="s">
        <v>369</v>
      </c>
      <c r="D4" s="642"/>
      <c r="E4" s="642"/>
      <c r="F4" s="642"/>
      <c r="G4" s="642"/>
      <c r="H4" s="642"/>
    </row>
    <row r="5" spans="2:8" ht="31.5" customHeight="1">
      <c r="B5" s="34"/>
      <c r="C5" s="642"/>
      <c r="D5" s="642"/>
      <c r="E5" s="642"/>
      <c r="F5" s="642"/>
      <c r="G5" s="642"/>
      <c r="H5" s="642"/>
    </row>
    <row r="6" spans="2:8">
      <c r="B6" s="33" t="s">
        <v>27</v>
      </c>
      <c r="C6" s="32" t="s">
        <v>276</v>
      </c>
      <c r="D6" s="32"/>
      <c r="E6" s="32"/>
      <c r="F6" s="32"/>
      <c r="G6" s="32"/>
    </row>
    <row r="7" spans="2:8">
      <c r="B7" s="33" t="s">
        <v>26</v>
      </c>
      <c r="C7" s="32" t="s">
        <v>62</v>
      </c>
      <c r="D7" s="32"/>
      <c r="E7" s="32"/>
      <c r="F7" s="32"/>
      <c r="G7" s="32"/>
    </row>
    <row r="8" spans="2:8">
      <c r="B8" s="33" t="s">
        <v>60</v>
      </c>
      <c r="C8" s="32" t="s">
        <v>367</v>
      </c>
      <c r="D8" s="32"/>
      <c r="E8" s="32"/>
      <c r="F8" s="32"/>
      <c r="G8" s="32"/>
    </row>
    <row r="9" spans="2:8">
      <c r="B9" s="33"/>
      <c r="C9" s="32"/>
      <c r="D9" s="32"/>
      <c r="E9" s="32"/>
      <c r="F9" s="32"/>
      <c r="G9" s="32"/>
    </row>
    <row r="10" spans="2:8">
      <c r="B10" s="33" t="s">
        <v>38</v>
      </c>
      <c r="C10" s="32"/>
      <c r="D10" s="32"/>
      <c r="E10" s="32" t="s">
        <v>59</v>
      </c>
      <c r="F10" s="32"/>
      <c r="G10" s="133" t="s">
        <v>368</v>
      </c>
    </row>
    <row r="11" spans="2:8">
      <c r="B11" s="33"/>
      <c r="C11" s="32"/>
      <c r="D11" s="32"/>
      <c r="E11" s="32"/>
      <c r="F11" s="32"/>
      <c r="G11" s="32"/>
    </row>
    <row r="12" spans="2:8">
      <c r="B12" s="33" t="s">
        <v>39</v>
      </c>
      <c r="C12" s="32"/>
      <c r="D12" s="32"/>
      <c r="E12" s="32" t="s">
        <v>61</v>
      </c>
      <c r="F12" s="32"/>
      <c r="G12" s="641">
        <v>3</v>
      </c>
    </row>
    <row r="13" spans="2:8">
      <c r="B13" s="33" t="s">
        <v>40</v>
      </c>
      <c r="C13" s="32"/>
      <c r="D13" s="32"/>
      <c r="E13" s="32"/>
      <c r="F13" s="32"/>
      <c r="G13" s="32"/>
    </row>
    <row r="14" spans="2:8">
      <c r="B14" s="33" t="s">
        <v>41</v>
      </c>
      <c r="C14" s="32"/>
      <c r="D14" s="32"/>
      <c r="E14" s="32"/>
      <c r="F14" s="32"/>
      <c r="G14" s="32"/>
    </row>
    <row r="15" spans="2:8">
      <c r="B15" s="33" t="s">
        <v>42</v>
      </c>
      <c r="C15" s="89" t="s">
        <v>363</v>
      </c>
      <c r="D15" s="32"/>
      <c r="E15" s="32"/>
      <c r="F15" s="32"/>
      <c r="G15" s="32"/>
    </row>
    <row r="16" spans="2:8">
      <c r="B16" s="33" t="s">
        <v>43</v>
      </c>
      <c r="C16" s="32" t="s">
        <v>277</v>
      </c>
      <c r="D16" s="32"/>
      <c r="E16" s="32"/>
      <c r="F16" s="32"/>
      <c r="G16" s="32"/>
    </row>
    <row r="17" spans="2:8">
      <c r="B17" s="33" t="s">
        <v>44</v>
      </c>
      <c r="C17" s="32"/>
      <c r="D17" s="32"/>
      <c r="E17" s="32"/>
      <c r="F17" s="32"/>
      <c r="G17" s="32"/>
    </row>
    <row r="18" spans="2:8">
      <c r="B18" s="33" t="s">
        <v>45</v>
      </c>
      <c r="C18" s="32"/>
      <c r="D18" s="32"/>
      <c r="E18" s="32"/>
      <c r="F18" s="32"/>
      <c r="G18" s="32"/>
    </row>
    <row r="19" spans="2:8">
      <c r="B19" s="33"/>
      <c r="C19" s="32"/>
      <c r="D19" s="32"/>
      <c r="E19" s="32"/>
      <c r="F19" s="32"/>
      <c r="G19" s="32"/>
    </row>
    <row r="20" spans="2:8">
      <c r="B20" s="33" t="s">
        <v>46</v>
      </c>
      <c r="C20" s="88" t="s">
        <v>87</v>
      </c>
      <c r="D20" s="32" t="s">
        <v>47</v>
      </c>
      <c r="E20" s="32" t="s">
        <v>48</v>
      </c>
      <c r="F20" s="32" t="s">
        <v>49</v>
      </c>
      <c r="G20" s="32"/>
    </row>
    <row r="21" spans="2:8">
      <c r="B21" s="33" t="s">
        <v>50</v>
      </c>
      <c r="C21" s="88" t="s">
        <v>88</v>
      </c>
      <c r="D21" s="32" t="s">
        <v>51</v>
      </c>
      <c r="E21" s="32" t="s">
        <v>52</v>
      </c>
      <c r="F21" s="32" t="s">
        <v>53</v>
      </c>
      <c r="G21" s="32"/>
    </row>
    <row r="22" spans="2:8">
      <c r="B22" s="33"/>
      <c r="C22" s="32"/>
      <c r="D22" s="32"/>
      <c r="E22" s="32"/>
      <c r="F22" s="32"/>
      <c r="G22" s="32"/>
    </row>
    <row r="23" spans="2:8">
      <c r="B23" s="33" t="s">
        <v>55</v>
      </c>
      <c r="C23" s="32" t="s">
        <v>69</v>
      </c>
      <c r="D23" s="89" t="s">
        <v>89</v>
      </c>
      <c r="E23" s="89"/>
      <c r="F23" s="89"/>
      <c r="G23" s="89"/>
    </row>
    <row r="24" spans="2:8">
      <c r="B24" s="33" t="s">
        <v>54</v>
      </c>
      <c r="C24" s="32" t="s">
        <v>323</v>
      </c>
      <c r="D24" s="89" t="s">
        <v>90</v>
      </c>
      <c r="E24" s="89"/>
      <c r="F24" s="89"/>
      <c r="G24" s="89"/>
    </row>
    <row r="25" spans="2:8">
      <c r="B25" s="33"/>
      <c r="C25" s="32"/>
      <c r="D25" s="32"/>
      <c r="E25" s="32"/>
      <c r="F25" s="32"/>
      <c r="G25" s="32"/>
    </row>
    <row r="26" spans="2:8">
      <c r="B26" s="33" t="s">
        <v>56</v>
      </c>
      <c r="C26" s="134">
        <v>3500000</v>
      </c>
      <c r="D26" s="32"/>
      <c r="E26" s="32"/>
      <c r="F26" s="32"/>
      <c r="G26" s="32"/>
      <c r="H26" s="266"/>
    </row>
    <row r="27" spans="2:8">
      <c r="B27" s="33"/>
      <c r="C27" s="32"/>
      <c r="D27" s="32"/>
      <c r="E27" s="32"/>
      <c r="F27" s="32"/>
      <c r="G27" s="32"/>
      <c r="H27" s="203"/>
    </row>
    <row r="28" spans="2:8">
      <c r="B28" s="33" t="s">
        <v>57</v>
      </c>
      <c r="C28" s="521">
        <v>2300</v>
      </c>
      <c r="D28" s="38" t="s">
        <v>253</v>
      </c>
      <c r="E28" s="32"/>
      <c r="F28" s="36"/>
      <c r="G28" s="32"/>
      <c r="H28" s="266"/>
    </row>
    <row r="29" spans="2:8">
      <c r="B29" s="33"/>
      <c r="C29" s="32"/>
      <c r="D29" s="39"/>
      <c r="E29" s="32"/>
      <c r="F29" s="36"/>
      <c r="G29" s="32"/>
    </row>
    <row r="30" spans="2:8">
      <c r="B30" s="33"/>
      <c r="C30" s="32"/>
      <c r="D30" s="35"/>
      <c r="E30" s="32"/>
      <c r="F30" s="36"/>
      <c r="G30" s="32"/>
    </row>
    <row r="31" spans="2:8">
      <c r="B31" s="33" t="s">
        <v>58</v>
      </c>
      <c r="C31" s="32"/>
      <c r="D31" s="91">
        <v>10000</v>
      </c>
      <c r="E31" s="32" t="s">
        <v>92</v>
      </c>
      <c r="F31" s="89" t="s">
        <v>91</v>
      </c>
      <c r="G31" s="32"/>
    </row>
    <row r="32" spans="2:8">
      <c r="B32" s="31"/>
    </row>
    <row r="33" spans="2:7">
      <c r="B33" s="645" t="s">
        <v>85</v>
      </c>
      <c r="C33" s="645"/>
      <c r="D33" s="100" t="s">
        <v>366</v>
      </c>
    </row>
    <row r="34" spans="2:7">
      <c r="B34" s="31"/>
    </row>
    <row r="35" spans="2:7">
      <c r="B35" s="645" t="s">
        <v>84</v>
      </c>
      <c r="C35" s="645"/>
      <c r="F35" s="644"/>
      <c r="G35" s="644"/>
    </row>
    <row r="36" spans="2:7">
      <c r="B36" s="92"/>
      <c r="C36" s="92"/>
      <c r="F36" s="644"/>
      <c r="G36" s="644"/>
    </row>
    <row r="37" spans="2:7">
      <c r="B37" s="31" t="s">
        <v>255</v>
      </c>
      <c r="C37" s="522">
        <v>2300</v>
      </c>
      <c r="D37" s="38" t="s">
        <v>253</v>
      </c>
      <c r="E37" s="522">
        <v>6</v>
      </c>
      <c r="F37" s="90" t="s">
        <v>278</v>
      </c>
    </row>
    <row r="38" spans="2:7">
      <c r="B38" s="31"/>
      <c r="E38" s="643"/>
      <c r="F38" s="643"/>
      <c r="G38" s="643"/>
    </row>
    <row r="39" spans="2:7">
      <c r="B39" s="31"/>
    </row>
    <row r="40" spans="2:7">
      <c r="B40" s="31"/>
    </row>
    <row r="41" spans="2:7">
      <c r="B41" s="31"/>
    </row>
    <row r="42" spans="2:7">
      <c r="B42" s="31"/>
    </row>
    <row r="43" spans="2:7">
      <c r="B43" s="31" t="s">
        <v>266</v>
      </c>
      <c r="C43" t="s">
        <v>281</v>
      </c>
    </row>
    <row r="44" spans="2:7">
      <c r="B44" s="31"/>
    </row>
    <row r="45" spans="2:7">
      <c r="B45" s="31"/>
    </row>
    <row r="46" spans="2:7">
      <c r="B46" s="31"/>
    </row>
    <row r="47" spans="2:7">
      <c r="B47" s="31"/>
    </row>
    <row r="48" spans="2:7">
      <c r="B48" s="31"/>
    </row>
    <row r="49" spans="2:2">
      <c r="B49" s="31"/>
    </row>
    <row r="50" spans="2:2">
      <c r="B50" s="31"/>
    </row>
    <row r="51" spans="2:2">
      <c r="B51" s="31"/>
    </row>
    <row r="52" spans="2:2">
      <c r="B52" s="31"/>
    </row>
    <row r="53" spans="2:2">
      <c r="B53" s="31"/>
    </row>
  </sheetData>
  <mergeCells count="6">
    <mergeCell ref="C4:H5"/>
    <mergeCell ref="E38:G38"/>
    <mergeCell ref="F36:G36"/>
    <mergeCell ref="B33:C33"/>
    <mergeCell ref="B35:C35"/>
    <mergeCell ref="F35:G3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00B0F0"/>
    <pageSetUpPr fitToPage="1"/>
  </sheetPr>
  <dimension ref="A1:J52"/>
  <sheetViews>
    <sheetView view="pageBreakPreview" zoomScale="70" zoomScaleNormal="98" zoomScaleSheetLayoutView="70" workbookViewId="0">
      <selection activeCell="L24" sqref="L24"/>
    </sheetView>
  </sheetViews>
  <sheetFormatPr baseColWidth="10" defaultRowHeight="12.75"/>
  <cols>
    <col min="1" max="1" width="1.5703125" style="3" customWidth="1"/>
    <col min="2" max="2" width="10.5703125" style="3" customWidth="1"/>
    <col min="3" max="3" width="13" style="3" customWidth="1"/>
    <col min="4" max="8" width="10.5703125" style="3" customWidth="1"/>
    <col min="9" max="9" width="13.42578125" style="3" customWidth="1"/>
    <col min="10" max="10" width="1.140625" style="3" customWidth="1"/>
    <col min="11" max="254" width="11.5703125" style="3"/>
    <col min="255" max="255" width="2.7109375" style="3" customWidth="1"/>
    <col min="256" max="256" width="7.5703125" style="3" customWidth="1"/>
    <col min="257" max="258" width="6" style="3" customWidth="1"/>
    <col min="259" max="259" width="7.5703125" style="3" customWidth="1"/>
    <col min="260" max="260" width="8.7109375" style="3" customWidth="1"/>
    <col min="261" max="261" width="14.7109375" style="3" customWidth="1"/>
    <col min="262" max="262" width="2.7109375" style="3" customWidth="1"/>
    <col min="263" max="263" width="12.28515625" style="3" customWidth="1"/>
    <col min="264" max="265" width="14.7109375" style="3" customWidth="1"/>
    <col min="266" max="266" width="2.7109375" style="3" customWidth="1"/>
    <col min="267" max="510" width="11.5703125" style="3"/>
    <col min="511" max="511" width="2.7109375" style="3" customWidth="1"/>
    <col min="512" max="512" width="7.5703125" style="3" customWidth="1"/>
    <col min="513" max="514" width="6" style="3" customWidth="1"/>
    <col min="515" max="515" width="7.5703125" style="3" customWidth="1"/>
    <col min="516" max="516" width="8.7109375" style="3" customWidth="1"/>
    <col min="517" max="517" width="14.7109375" style="3" customWidth="1"/>
    <col min="518" max="518" width="2.7109375" style="3" customWidth="1"/>
    <col min="519" max="519" width="12.28515625" style="3" customWidth="1"/>
    <col min="520" max="521" width="14.7109375" style="3" customWidth="1"/>
    <col min="522" max="522" width="2.7109375" style="3" customWidth="1"/>
    <col min="523" max="766" width="11.5703125" style="3"/>
    <col min="767" max="767" width="2.7109375" style="3" customWidth="1"/>
    <col min="768" max="768" width="7.5703125" style="3" customWidth="1"/>
    <col min="769" max="770" width="6" style="3" customWidth="1"/>
    <col min="771" max="771" width="7.5703125" style="3" customWidth="1"/>
    <col min="772" max="772" width="8.7109375" style="3" customWidth="1"/>
    <col min="773" max="773" width="14.7109375" style="3" customWidth="1"/>
    <col min="774" max="774" width="2.7109375" style="3" customWidth="1"/>
    <col min="775" max="775" width="12.28515625" style="3" customWidth="1"/>
    <col min="776" max="777" width="14.7109375" style="3" customWidth="1"/>
    <col min="778" max="778" width="2.7109375" style="3" customWidth="1"/>
    <col min="779" max="1022" width="11.5703125" style="3"/>
    <col min="1023" max="1023" width="2.7109375" style="3" customWidth="1"/>
    <col min="1024" max="1024" width="7.5703125" style="3" customWidth="1"/>
    <col min="1025" max="1026" width="6" style="3" customWidth="1"/>
    <col min="1027" max="1027" width="7.5703125" style="3" customWidth="1"/>
    <col min="1028" max="1028" width="8.7109375" style="3" customWidth="1"/>
    <col min="1029" max="1029" width="14.7109375" style="3" customWidth="1"/>
    <col min="1030" max="1030" width="2.7109375" style="3" customWidth="1"/>
    <col min="1031" max="1031" width="12.28515625" style="3" customWidth="1"/>
    <col min="1032" max="1033" width="14.7109375" style="3" customWidth="1"/>
    <col min="1034" max="1034" width="2.7109375" style="3" customWidth="1"/>
    <col min="1035" max="1278" width="11.5703125" style="3"/>
    <col min="1279" max="1279" width="2.7109375" style="3" customWidth="1"/>
    <col min="1280" max="1280" width="7.5703125" style="3" customWidth="1"/>
    <col min="1281" max="1282" width="6" style="3" customWidth="1"/>
    <col min="1283" max="1283" width="7.5703125" style="3" customWidth="1"/>
    <col min="1284" max="1284" width="8.7109375" style="3" customWidth="1"/>
    <col min="1285" max="1285" width="14.7109375" style="3" customWidth="1"/>
    <col min="1286" max="1286" width="2.7109375" style="3" customWidth="1"/>
    <col min="1287" max="1287" width="12.28515625" style="3" customWidth="1"/>
    <col min="1288" max="1289" width="14.7109375" style="3" customWidth="1"/>
    <col min="1290" max="1290" width="2.7109375" style="3" customWidth="1"/>
    <col min="1291" max="1534" width="11.5703125" style="3"/>
    <col min="1535" max="1535" width="2.7109375" style="3" customWidth="1"/>
    <col min="1536" max="1536" width="7.5703125" style="3" customWidth="1"/>
    <col min="1537" max="1538" width="6" style="3" customWidth="1"/>
    <col min="1539" max="1539" width="7.5703125" style="3" customWidth="1"/>
    <col min="1540" max="1540" width="8.7109375" style="3" customWidth="1"/>
    <col min="1541" max="1541" width="14.7109375" style="3" customWidth="1"/>
    <col min="1542" max="1542" width="2.7109375" style="3" customWidth="1"/>
    <col min="1543" max="1543" width="12.28515625" style="3" customWidth="1"/>
    <col min="1544" max="1545" width="14.7109375" style="3" customWidth="1"/>
    <col min="1546" max="1546" width="2.7109375" style="3" customWidth="1"/>
    <col min="1547" max="1790" width="11.5703125" style="3"/>
    <col min="1791" max="1791" width="2.7109375" style="3" customWidth="1"/>
    <col min="1792" max="1792" width="7.5703125" style="3" customWidth="1"/>
    <col min="1793" max="1794" width="6" style="3" customWidth="1"/>
    <col min="1795" max="1795" width="7.5703125" style="3" customWidth="1"/>
    <col min="1796" max="1796" width="8.7109375" style="3" customWidth="1"/>
    <col min="1797" max="1797" width="14.7109375" style="3" customWidth="1"/>
    <col min="1798" max="1798" width="2.7109375" style="3" customWidth="1"/>
    <col min="1799" max="1799" width="12.28515625" style="3" customWidth="1"/>
    <col min="1800" max="1801" width="14.7109375" style="3" customWidth="1"/>
    <col min="1802" max="1802" width="2.7109375" style="3" customWidth="1"/>
    <col min="1803" max="2046" width="11.5703125" style="3"/>
    <col min="2047" max="2047" width="2.7109375" style="3" customWidth="1"/>
    <col min="2048" max="2048" width="7.5703125" style="3" customWidth="1"/>
    <col min="2049" max="2050" width="6" style="3" customWidth="1"/>
    <col min="2051" max="2051" width="7.5703125" style="3" customWidth="1"/>
    <col min="2052" max="2052" width="8.7109375" style="3" customWidth="1"/>
    <col min="2053" max="2053" width="14.7109375" style="3" customWidth="1"/>
    <col min="2054" max="2054" width="2.7109375" style="3" customWidth="1"/>
    <col min="2055" max="2055" width="12.28515625" style="3" customWidth="1"/>
    <col min="2056" max="2057" width="14.7109375" style="3" customWidth="1"/>
    <col min="2058" max="2058" width="2.7109375" style="3" customWidth="1"/>
    <col min="2059" max="2302" width="11.5703125" style="3"/>
    <col min="2303" max="2303" width="2.7109375" style="3" customWidth="1"/>
    <col min="2304" max="2304" width="7.5703125" style="3" customWidth="1"/>
    <col min="2305" max="2306" width="6" style="3" customWidth="1"/>
    <col min="2307" max="2307" width="7.5703125" style="3" customWidth="1"/>
    <col min="2308" max="2308" width="8.7109375" style="3" customWidth="1"/>
    <col min="2309" max="2309" width="14.7109375" style="3" customWidth="1"/>
    <col min="2310" max="2310" width="2.7109375" style="3" customWidth="1"/>
    <col min="2311" max="2311" width="12.28515625" style="3" customWidth="1"/>
    <col min="2312" max="2313" width="14.7109375" style="3" customWidth="1"/>
    <col min="2314" max="2314" width="2.7109375" style="3" customWidth="1"/>
    <col min="2315" max="2558" width="11.5703125" style="3"/>
    <col min="2559" max="2559" width="2.7109375" style="3" customWidth="1"/>
    <col min="2560" max="2560" width="7.5703125" style="3" customWidth="1"/>
    <col min="2561" max="2562" width="6" style="3" customWidth="1"/>
    <col min="2563" max="2563" width="7.5703125" style="3" customWidth="1"/>
    <col min="2564" max="2564" width="8.7109375" style="3" customWidth="1"/>
    <col min="2565" max="2565" width="14.7109375" style="3" customWidth="1"/>
    <col min="2566" max="2566" width="2.7109375" style="3" customWidth="1"/>
    <col min="2567" max="2567" width="12.28515625" style="3" customWidth="1"/>
    <col min="2568" max="2569" width="14.7109375" style="3" customWidth="1"/>
    <col min="2570" max="2570" width="2.7109375" style="3" customWidth="1"/>
    <col min="2571" max="2814" width="11.5703125" style="3"/>
    <col min="2815" max="2815" width="2.7109375" style="3" customWidth="1"/>
    <col min="2816" max="2816" width="7.5703125" style="3" customWidth="1"/>
    <col min="2817" max="2818" width="6" style="3" customWidth="1"/>
    <col min="2819" max="2819" width="7.5703125" style="3" customWidth="1"/>
    <col min="2820" max="2820" width="8.7109375" style="3" customWidth="1"/>
    <col min="2821" max="2821" width="14.7109375" style="3" customWidth="1"/>
    <col min="2822" max="2822" width="2.7109375" style="3" customWidth="1"/>
    <col min="2823" max="2823" width="12.28515625" style="3" customWidth="1"/>
    <col min="2824" max="2825" width="14.7109375" style="3" customWidth="1"/>
    <col min="2826" max="2826" width="2.7109375" style="3" customWidth="1"/>
    <col min="2827" max="3070" width="11.5703125" style="3"/>
    <col min="3071" max="3071" width="2.7109375" style="3" customWidth="1"/>
    <col min="3072" max="3072" width="7.5703125" style="3" customWidth="1"/>
    <col min="3073" max="3074" width="6" style="3" customWidth="1"/>
    <col min="3075" max="3075" width="7.5703125" style="3" customWidth="1"/>
    <col min="3076" max="3076" width="8.7109375" style="3" customWidth="1"/>
    <col min="3077" max="3077" width="14.7109375" style="3" customWidth="1"/>
    <col min="3078" max="3078" width="2.7109375" style="3" customWidth="1"/>
    <col min="3079" max="3079" width="12.28515625" style="3" customWidth="1"/>
    <col min="3080" max="3081" width="14.7109375" style="3" customWidth="1"/>
    <col min="3082" max="3082" width="2.7109375" style="3" customWidth="1"/>
    <col min="3083" max="3326" width="11.5703125" style="3"/>
    <col min="3327" max="3327" width="2.7109375" style="3" customWidth="1"/>
    <col min="3328" max="3328" width="7.5703125" style="3" customWidth="1"/>
    <col min="3329" max="3330" width="6" style="3" customWidth="1"/>
    <col min="3331" max="3331" width="7.5703125" style="3" customWidth="1"/>
    <col min="3332" max="3332" width="8.7109375" style="3" customWidth="1"/>
    <col min="3333" max="3333" width="14.7109375" style="3" customWidth="1"/>
    <col min="3334" max="3334" width="2.7109375" style="3" customWidth="1"/>
    <col min="3335" max="3335" width="12.28515625" style="3" customWidth="1"/>
    <col min="3336" max="3337" width="14.7109375" style="3" customWidth="1"/>
    <col min="3338" max="3338" width="2.7109375" style="3" customWidth="1"/>
    <col min="3339" max="3582" width="11.5703125" style="3"/>
    <col min="3583" max="3583" width="2.7109375" style="3" customWidth="1"/>
    <col min="3584" max="3584" width="7.5703125" style="3" customWidth="1"/>
    <col min="3585" max="3586" width="6" style="3" customWidth="1"/>
    <col min="3587" max="3587" width="7.5703125" style="3" customWidth="1"/>
    <col min="3588" max="3588" width="8.7109375" style="3" customWidth="1"/>
    <col min="3589" max="3589" width="14.7109375" style="3" customWidth="1"/>
    <col min="3590" max="3590" width="2.7109375" style="3" customWidth="1"/>
    <col min="3591" max="3591" width="12.28515625" style="3" customWidth="1"/>
    <col min="3592" max="3593" width="14.7109375" style="3" customWidth="1"/>
    <col min="3594" max="3594" width="2.7109375" style="3" customWidth="1"/>
    <col min="3595" max="3838" width="11.5703125" style="3"/>
    <col min="3839" max="3839" width="2.7109375" style="3" customWidth="1"/>
    <col min="3840" max="3840" width="7.5703125" style="3" customWidth="1"/>
    <col min="3841" max="3842" width="6" style="3" customWidth="1"/>
    <col min="3843" max="3843" width="7.5703125" style="3" customWidth="1"/>
    <col min="3844" max="3844" width="8.7109375" style="3" customWidth="1"/>
    <col min="3845" max="3845" width="14.7109375" style="3" customWidth="1"/>
    <col min="3846" max="3846" width="2.7109375" style="3" customWidth="1"/>
    <col min="3847" max="3847" width="12.28515625" style="3" customWidth="1"/>
    <col min="3848" max="3849" width="14.7109375" style="3" customWidth="1"/>
    <col min="3850" max="3850" width="2.7109375" style="3" customWidth="1"/>
    <col min="3851" max="4094" width="11.5703125" style="3"/>
    <col min="4095" max="4095" width="2.7109375" style="3" customWidth="1"/>
    <col min="4096" max="4096" width="7.5703125" style="3" customWidth="1"/>
    <col min="4097" max="4098" width="6" style="3" customWidth="1"/>
    <col min="4099" max="4099" width="7.5703125" style="3" customWidth="1"/>
    <col min="4100" max="4100" width="8.7109375" style="3" customWidth="1"/>
    <col min="4101" max="4101" width="14.7109375" style="3" customWidth="1"/>
    <col min="4102" max="4102" width="2.7109375" style="3" customWidth="1"/>
    <col min="4103" max="4103" width="12.28515625" style="3" customWidth="1"/>
    <col min="4104" max="4105" width="14.7109375" style="3" customWidth="1"/>
    <col min="4106" max="4106" width="2.7109375" style="3" customWidth="1"/>
    <col min="4107" max="4350" width="11.5703125" style="3"/>
    <col min="4351" max="4351" width="2.7109375" style="3" customWidth="1"/>
    <col min="4352" max="4352" width="7.5703125" style="3" customWidth="1"/>
    <col min="4353" max="4354" width="6" style="3" customWidth="1"/>
    <col min="4355" max="4355" width="7.5703125" style="3" customWidth="1"/>
    <col min="4356" max="4356" width="8.7109375" style="3" customWidth="1"/>
    <col min="4357" max="4357" width="14.7109375" style="3" customWidth="1"/>
    <col min="4358" max="4358" width="2.7109375" style="3" customWidth="1"/>
    <col min="4359" max="4359" width="12.28515625" style="3" customWidth="1"/>
    <col min="4360" max="4361" width="14.7109375" style="3" customWidth="1"/>
    <col min="4362" max="4362" width="2.7109375" style="3" customWidth="1"/>
    <col min="4363" max="4606" width="11.5703125" style="3"/>
    <col min="4607" max="4607" width="2.7109375" style="3" customWidth="1"/>
    <col min="4608" max="4608" width="7.5703125" style="3" customWidth="1"/>
    <col min="4609" max="4610" width="6" style="3" customWidth="1"/>
    <col min="4611" max="4611" width="7.5703125" style="3" customWidth="1"/>
    <col min="4612" max="4612" width="8.7109375" style="3" customWidth="1"/>
    <col min="4613" max="4613" width="14.7109375" style="3" customWidth="1"/>
    <col min="4614" max="4614" width="2.7109375" style="3" customWidth="1"/>
    <col min="4615" max="4615" width="12.28515625" style="3" customWidth="1"/>
    <col min="4616" max="4617" width="14.7109375" style="3" customWidth="1"/>
    <col min="4618" max="4618" width="2.7109375" style="3" customWidth="1"/>
    <col min="4619" max="4862" width="11.5703125" style="3"/>
    <col min="4863" max="4863" width="2.7109375" style="3" customWidth="1"/>
    <col min="4864" max="4864" width="7.5703125" style="3" customWidth="1"/>
    <col min="4865" max="4866" width="6" style="3" customWidth="1"/>
    <col min="4867" max="4867" width="7.5703125" style="3" customWidth="1"/>
    <col min="4868" max="4868" width="8.7109375" style="3" customWidth="1"/>
    <col min="4869" max="4869" width="14.7109375" style="3" customWidth="1"/>
    <col min="4870" max="4870" width="2.7109375" style="3" customWidth="1"/>
    <col min="4871" max="4871" width="12.28515625" style="3" customWidth="1"/>
    <col min="4872" max="4873" width="14.7109375" style="3" customWidth="1"/>
    <col min="4874" max="4874" width="2.7109375" style="3" customWidth="1"/>
    <col min="4875" max="5118" width="11.5703125" style="3"/>
    <col min="5119" max="5119" width="2.7109375" style="3" customWidth="1"/>
    <col min="5120" max="5120" width="7.5703125" style="3" customWidth="1"/>
    <col min="5121" max="5122" width="6" style="3" customWidth="1"/>
    <col min="5123" max="5123" width="7.5703125" style="3" customWidth="1"/>
    <col min="5124" max="5124" width="8.7109375" style="3" customWidth="1"/>
    <col min="5125" max="5125" width="14.7109375" style="3" customWidth="1"/>
    <col min="5126" max="5126" width="2.7109375" style="3" customWidth="1"/>
    <col min="5127" max="5127" width="12.28515625" style="3" customWidth="1"/>
    <col min="5128" max="5129" width="14.7109375" style="3" customWidth="1"/>
    <col min="5130" max="5130" width="2.7109375" style="3" customWidth="1"/>
    <col min="5131" max="5374" width="11.5703125" style="3"/>
    <col min="5375" max="5375" width="2.7109375" style="3" customWidth="1"/>
    <col min="5376" max="5376" width="7.5703125" style="3" customWidth="1"/>
    <col min="5377" max="5378" width="6" style="3" customWidth="1"/>
    <col min="5379" max="5379" width="7.5703125" style="3" customWidth="1"/>
    <col min="5380" max="5380" width="8.7109375" style="3" customWidth="1"/>
    <col min="5381" max="5381" width="14.7109375" style="3" customWidth="1"/>
    <col min="5382" max="5382" width="2.7109375" style="3" customWidth="1"/>
    <col min="5383" max="5383" width="12.28515625" style="3" customWidth="1"/>
    <col min="5384" max="5385" width="14.7109375" style="3" customWidth="1"/>
    <col min="5386" max="5386" width="2.7109375" style="3" customWidth="1"/>
    <col min="5387" max="5630" width="11.5703125" style="3"/>
    <col min="5631" max="5631" width="2.7109375" style="3" customWidth="1"/>
    <col min="5632" max="5632" width="7.5703125" style="3" customWidth="1"/>
    <col min="5633" max="5634" width="6" style="3" customWidth="1"/>
    <col min="5635" max="5635" width="7.5703125" style="3" customWidth="1"/>
    <col min="5636" max="5636" width="8.7109375" style="3" customWidth="1"/>
    <col min="5637" max="5637" width="14.7109375" style="3" customWidth="1"/>
    <col min="5638" max="5638" width="2.7109375" style="3" customWidth="1"/>
    <col min="5639" max="5639" width="12.28515625" style="3" customWidth="1"/>
    <col min="5640" max="5641" width="14.7109375" style="3" customWidth="1"/>
    <col min="5642" max="5642" width="2.7109375" style="3" customWidth="1"/>
    <col min="5643" max="5886" width="11.5703125" style="3"/>
    <col min="5887" max="5887" width="2.7109375" style="3" customWidth="1"/>
    <col min="5888" max="5888" width="7.5703125" style="3" customWidth="1"/>
    <col min="5889" max="5890" width="6" style="3" customWidth="1"/>
    <col min="5891" max="5891" width="7.5703125" style="3" customWidth="1"/>
    <col min="5892" max="5892" width="8.7109375" style="3" customWidth="1"/>
    <col min="5893" max="5893" width="14.7109375" style="3" customWidth="1"/>
    <col min="5894" max="5894" width="2.7109375" style="3" customWidth="1"/>
    <col min="5895" max="5895" width="12.28515625" style="3" customWidth="1"/>
    <col min="5896" max="5897" width="14.7109375" style="3" customWidth="1"/>
    <col min="5898" max="5898" width="2.7109375" style="3" customWidth="1"/>
    <col min="5899" max="6142" width="11.5703125" style="3"/>
    <col min="6143" max="6143" width="2.7109375" style="3" customWidth="1"/>
    <col min="6144" max="6144" width="7.5703125" style="3" customWidth="1"/>
    <col min="6145" max="6146" width="6" style="3" customWidth="1"/>
    <col min="6147" max="6147" width="7.5703125" style="3" customWidth="1"/>
    <col min="6148" max="6148" width="8.7109375" style="3" customWidth="1"/>
    <col min="6149" max="6149" width="14.7109375" style="3" customWidth="1"/>
    <col min="6150" max="6150" width="2.7109375" style="3" customWidth="1"/>
    <col min="6151" max="6151" width="12.28515625" style="3" customWidth="1"/>
    <col min="6152" max="6153" width="14.7109375" style="3" customWidth="1"/>
    <col min="6154" max="6154" width="2.7109375" style="3" customWidth="1"/>
    <col min="6155" max="6398" width="11.5703125" style="3"/>
    <col min="6399" max="6399" width="2.7109375" style="3" customWidth="1"/>
    <col min="6400" max="6400" width="7.5703125" style="3" customWidth="1"/>
    <col min="6401" max="6402" width="6" style="3" customWidth="1"/>
    <col min="6403" max="6403" width="7.5703125" style="3" customWidth="1"/>
    <col min="6404" max="6404" width="8.7109375" style="3" customWidth="1"/>
    <col min="6405" max="6405" width="14.7109375" style="3" customWidth="1"/>
    <col min="6406" max="6406" width="2.7109375" style="3" customWidth="1"/>
    <col min="6407" max="6407" width="12.28515625" style="3" customWidth="1"/>
    <col min="6408" max="6409" width="14.7109375" style="3" customWidth="1"/>
    <col min="6410" max="6410" width="2.7109375" style="3" customWidth="1"/>
    <col min="6411" max="6654" width="11.5703125" style="3"/>
    <col min="6655" max="6655" width="2.7109375" style="3" customWidth="1"/>
    <col min="6656" max="6656" width="7.5703125" style="3" customWidth="1"/>
    <col min="6657" max="6658" width="6" style="3" customWidth="1"/>
    <col min="6659" max="6659" width="7.5703125" style="3" customWidth="1"/>
    <col min="6660" max="6660" width="8.7109375" style="3" customWidth="1"/>
    <col min="6661" max="6661" width="14.7109375" style="3" customWidth="1"/>
    <col min="6662" max="6662" width="2.7109375" style="3" customWidth="1"/>
    <col min="6663" max="6663" width="12.28515625" style="3" customWidth="1"/>
    <col min="6664" max="6665" width="14.7109375" style="3" customWidth="1"/>
    <col min="6666" max="6666" width="2.7109375" style="3" customWidth="1"/>
    <col min="6667" max="6910" width="11.5703125" style="3"/>
    <col min="6911" max="6911" width="2.7109375" style="3" customWidth="1"/>
    <col min="6912" max="6912" width="7.5703125" style="3" customWidth="1"/>
    <col min="6913" max="6914" width="6" style="3" customWidth="1"/>
    <col min="6915" max="6915" width="7.5703125" style="3" customWidth="1"/>
    <col min="6916" max="6916" width="8.7109375" style="3" customWidth="1"/>
    <col min="6917" max="6917" width="14.7109375" style="3" customWidth="1"/>
    <col min="6918" max="6918" width="2.7109375" style="3" customWidth="1"/>
    <col min="6919" max="6919" width="12.28515625" style="3" customWidth="1"/>
    <col min="6920" max="6921" width="14.7109375" style="3" customWidth="1"/>
    <col min="6922" max="6922" width="2.7109375" style="3" customWidth="1"/>
    <col min="6923" max="7166" width="11.5703125" style="3"/>
    <col min="7167" max="7167" width="2.7109375" style="3" customWidth="1"/>
    <col min="7168" max="7168" width="7.5703125" style="3" customWidth="1"/>
    <col min="7169" max="7170" width="6" style="3" customWidth="1"/>
    <col min="7171" max="7171" width="7.5703125" style="3" customWidth="1"/>
    <col min="7172" max="7172" width="8.7109375" style="3" customWidth="1"/>
    <col min="7173" max="7173" width="14.7109375" style="3" customWidth="1"/>
    <col min="7174" max="7174" width="2.7109375" style="3" customWidth="1"/>
    <col min="7175" max="7175" width="12.28515625" style="3" customWidth="1"/>
    <col min="7176" max="7177" width="14.7109375" style="3" customWidth="1"/>
    <col min="7178" max="7178" width="2.7109375" style="3" customWidth="1"/>
    <col min="7179" max="7422" width="11.5703125" style="3"/>
    <col min="7423" max="7423" width="2.7109375" style="3" customWidth="1"/>
    <col min="7424" max="7424" width="7.5703125" style="3" customWidth="1"/>
    <col min="7425" max="7426" width="6" style="3" customWidth="1"/>
    <col min="7427" max="7427" width="7.5703125" style="3" customWidth="1"/>
    <col min="7428" max="7428" width="8.7109375" style="3" customWidth="1"/>
    <col min="7429" max="7429" width="14.7109375" style="3" customWidth="1"/>
    <col min="7430" max="7430" width="2.7109375" style="3" customWidth="1"/>
    <col min="7431" max="7431" width="12.28515625" style="3" customWidth="1"/>
    <col min="7432" max="7433" width="14.7109375" style="3" customWidth="1"/>
    <col min="7434" max="7434" width="2.7109375" style="3" customWidth="1"/>
    <col min="7435" max="7678" width="11.5703125" style="3"/>
    <col min="7679" max="7679" width="2.7109375" style="3" customWidth="1"/>
    <col min="7680" max="7680" width="7.5703125" style="3" customWidth="1"/>
    <col min="7681" max="7682" width="6" style="3" customWidth="1"/>
    <col min="7683" max="7683" width="7.5703125" style="3" customWidth="1"/>
    <col min="7684" max="7684" width="8.7109375" style="3" customWidth="1"/>
    <col min="7685" max="7685" width="14.7109375" style="3" customWidth="1"/>
    <col min="7686" max="7686" width="2.7109375" style="3" customWidth="1"/>
    <col min="7687" max="7687" width="12.28515625" style="3" customWidth="1"/>
    <col min="7688" max="7689" width="14.7109375" style="3" customWidth="1"/>
    <col min="7690" max="7690" width="2.7109375" style="3" customWidth="1"/>
    <col min="7691" max="7934" width="11.5703125" style="3"/>
    <col min="7935" max="7935" width="2.7109375" style="3" customWidth="1"/>
    <col min="7936" max="7936" width="7.5703125" style="3" customWidth="1"/>
    <col min="7937" max="7938" width="6" style="3" customWidth="1"/>
    <col min="7939" max="7939" width="7.5703125" style="3" customWidth="1"/>
    <col min="7940" max="7940" width="8.7109375" style="3" customWidth="1"/>
    <col min="7941" max="7941" width="14.7109375" style="3" customWidth="1"/>
    <col min="7942" max="7942" width="2.7109375" style="3" customWidth="1"/>
    <col min="7943" max="7943" width="12.28515625" style="3" customWidth="1"/>
    <col min="7944" max="7945" width="14.7109375" style="3" customWidth="1"/>
    <col min="7946" max="7946" width="2.7109375" style="3" customWidth="1"/>
    <col min="7947" max="8190" width="11.5703125" style="3"/>
    <col min="8191" max="8191" width="2.7109375" style="3" customWidth="1"/>
    <col min="8192" max="8192" width="7.5703125" style="3" customWidth="1"/>
    <col min="8193" max="8194" width="6" style="3" customWidth="1"/>
    <col min="8195" max="8195" width="7.5703125" style="3" customWidth="1"/>
    <col min="8196" max="8196" width="8.7109375" style="3" customWidth="1"/>
    <col min="8197" max="8197" width="14.7109375" style="3" customWidth="1"/>
    <col min="8198" max="8198" width="2.7109375" style="3" customWidth="1"/>
    <col min="8199" max="8199" width="12.28515625" style="3" customWidth="1"/>
    <col min="8200" max="8201" width="14.7109375" style="3" customWidth="1"/>
    <col min="8202" max="8202" width="2.7109375" style="3" customWidth="1"/>
    <col min="8203" max="8446" width="11.5703125" style="3"/>
    <col min="8447" max="8447" width="2.7109375" style="3" customWidth="1"/>
    <col min="8448" max="8448" width="7.5703125" style="3" customWidth="1"/>
    <col min="8449" max="8450" width="6" style="3" customWidth="1"/>
    <col min="8451" max="8451" width="7.5703125" style="3" customWidth="1"/>
    <col min="8452" max="8452" width="8.7109375" style="3" customWidth="1"/>
    <col min="8453" max="8453" width="14.7109375" style="3" customWidth="1"/>
    <col min="8454" max="8454" width="2.7109375" style="3" customWidth="1"/>
    <col min="8455" max="8455" width="12.28515625" style="3" customWidth="1"/>
    <col min="8456" max="8457" width="14.7109375" style="3" customWidth="1"/>
    <col min="8458" max="8458" width="2.7109375" style="3" customWidth="1"/>
    <col min="8459" max="8702" width="11.5703125" style="3"/>
    <col min="8703" max="8703" width="2.7109375" style="3" customWidth="1"/>
    <col min="8704" max="8704" width="7.5703125" style="3" customWidth="1"/>
    <col min="8705" max="8706" width="6" style="3" customWidth="1"/>
    <col min="8707" max="8707" width="7.5703125" style="3" customWidth="1"/>
    <col min="8708" max="8708" width="8.7109375" style="3" customWidth="1"/>
    <col min="8709" max="8709" width="14.7109375" style="3" customWidth="1"/>
    <col min="8710" max="8710" width="2.7109375" style="3" customWidth="1"/>
    <col min="8711" max="8711" width="12.28515625" style="3" customWidth="1"/>
    <col min="8712" max="8713" width="14.7109375" style="3" customWidth="1"/>
    <col min="8714" max="8714" width="2.7109375" style="3" customWidth="1"/>
    <col min="8715" max="8958" width="11.5703125" style="3"/>
    <col min="8959" max="8959" width="2.7109375" style="3" customWidth="1"/>
    <col min="8960" max="8960" width="7.5703125" style="3" customWidth="1"/>
    <col min="8961" max="8962" width="6" style="3" customWidth="1"/>
    <col min="8963" max="8963" width="7.5703125" style="3" customWidth="1"/>
    <col min="8964" max="8964" width="8.7109375" style="3" customWidth="1"/>
    <col min="8965" max="8965" width="14.7109375" style="3" customWidth="1"/>
    <col min="8966" max="8966" width="2.7109375" style="3" customWidth="1"/>
    <col min="8967" max="8967" width="12.28515625" style="3" customWidth="1"/>
    <col min="8968" max="8969" width="14.7109375" style="3" customWidth="1"/>
    <col min="8970" max="8970" width="2.7109375" style="3" customWidth="1"/>
    <col min="8971" max="9214" width="11.5703125" style="3"/>
    <col min="9215" max="9215" width="2.7109375" style="3" customWidth="1"/>
    <col min="9216" max="9216" width="7.5703125" style="3" customWidth="1"/>
    <col min="9217" max="9218" width="6" style="3" customWidth="1"/>
    <col min="9219" max="9219" width="7.5703125" style="3" customWidth="1"/>
    <col min="9220" max="9220" width="8.7109375" style="3" customWidth="1"/>
    <col min="9221" max="9221" width="14.7109375" style="3" customWidth="1"/>
    <col min="9222" max="9222" width="2.7109375" style="3" customWidth="1"/>
    <col min="9223" max="9223" width="12.28515625" style="3" customWidth="1"/>
    <col min="9224" max="9225" width="14.7109375" style="3" customWidth="1"/>
    <col min="9226" max="9226" width="2.7109375" style="3" customWidth="1"/>
    <col min="9227" max="9470" width="11.5703125" style="3"/>
    <col min="9471" max="9471" width="2.7109375" style="3" customWidth="1"/>
    <col min="9472" max="9472" width="7.5703125" style="3" customWidth="1"/>
    <col min="9473" max="9474" width="6" style="3" customWidth="1"/>
    <col min="9475" max="9475" width="7.5703125" style="3" customWidth="1"/>
    <col min="9476" max="9476" width="8.7109375" style="3" customWidth="1"/>
    <col min="9477" max="9477" width="14.7109375" style="3" customWidth="1"/>
    <col min="9478" max="9478" width="2.7109375" style="3" customWidth="1"/>
    <col min="9479" max="9479" width="12.28515625" style="3" customWidth="1"/>
    <col min="9480" max="9481" width="14.7109375" style="3" customWidth="1"/>
    <col min="9482" max="9482" width="2.7109375" style="3" customWidth="1"/>
    <col min="9483" max="9726" width="11.5703125" style="3"/>
    <col min="9727" max="9727" width="2.7109375" style="3" customWidth="1"/>
    <col min="9728" max="9728" width="7.5703125" style="3" customWidth="1"/>
    <col min="9729" max="9730" width="6" style="3" customWidth="1"/>
    <col min="9731" max="9731" width="7.5703125" style="3" customWidth="1"/>
    <col min="9732" max="9732" width="8.7109375" style="3" customWidth="1"/>
    <col min="9733" max="9733" width="14.7109375" style="3" customWidth="1"/>
    <col min="9734" max="9734" width="2.7109375" style="3" customWidth="1"/>
    <col min="9735" max="9735" width="12.28515625" style="3" customWidth="1"/>
    <col min="9736" max="9737" width="14.7109375" style="3" customWidth="1"/>
    <col min="9738" max="9738" width="2.7109375" style="3" customWidth="1"/>
    <col min="9739" max="9982" width="11.5703125" style="3"/>
    <col min="9983" max="9983" width="2.7109375" style="3" customWidth="1"/>
    <col min="9984" max="9984" width="7.5703125" style="3" customWidth="1"/>
    <col min="9985" max="9986" width="6" style="3" customWidth="1"/>
    <col min="9987" max="9987" width="7.5703125" style="3" customWidth="1"/>
    <col min="9988" max="9988" width="8.7109375" style="3" customWidth="1"/>
    <col min="9989" max="9989" width="14.7109375" style="3" customWidth="1"/>
    <col min="9990" max="9990" width="2.7109375" style="3" customWidth="1"/>
    <col min="9991" max="9991" width="12.28515625" style="3" customWidth="1"/>
    <col min="9992" max="9993" width="14.7109375" style="3" customWidth="1"/>
    <col min="9994" max="9994" width="2.7109375" style="3" customWidth="1"/>
    <col min="9995" max="10238" width="11.5703125" style="3"/>
    <col min="10239" max="10239" width="2.7109375" style="3" customWidth="1"/>
    <col min="10240" max="10240" width="7.5703125" style="3" customWidth="1"/>
    <col min="10241" max="10242" width="6" style="3" customWidth="1"/>
    <col min="10243" max="10243" width="7.5703125" style="3" customWidth="1"/>
    <col min="10244" max="10244" width="8.7109375" style="3" customWidth="1"/>
    <col min="10245" max="10245" width="14.7109375" style="3" customWidth="1"/>
    <col min="10246" max="10246" width="2.7109375" style="3" customWidth="1"/>
    <col min="10247" max="10247" width="12.28515625" style="3" customWidth="1"/>
    <col min="10248" max="10249" width="14.7109375" style="3" customWidth="1"/>
    <col min="10250" max="10250" width="2.7109375" style="3" customWidth="1"/>
    <col min="10251" max="10494" width="11.5703125" style="3"/>
    <col min="10495" max="10495" width="2.7109375" style="3" customWidth="1"/>
    <col min="10496" max="10496" width="7.5703125" style="3" customWidth="1"/>
    <col min="10497" max="10498" width="6" style="3" customWidth="1"/>
    <col min="10499" max="10499" width="7.5703125" style="3" customWidth="1"/>
    <col min="10500" max="10500" width="8.7109375" style="3" customWidth="1"/>
    <col min="10501" max="10501" width="14.7109375" style="3" customWidth="1"/>
    <col min="10502" max="10502" width="2.7109375" style="3" customWidth="1"/>
    <col min="10503" max="10503" width="12.28515625" style="3" customWidth="1"/>
    <col min="10504" max="10505" width="14.7109375" style="3" customWidth="1"/>
    <col min="10506" max="10506" width="2.7109375" style="3" customWidth="1"/>
    <col min="10507" max="10750" width="11.5703125" style="3"/>
    <col min="10751" max="10751" width="2.7109375" style="3" customWidth="1"/>
    <col min="10752" max="10752" width="7.5703125" style="3" customWidth="1"/>
    <col min="10753" max="10754" width="6" style="3" customWidth="1"/>
    <col min="10755" max="10755" width="7.5703125" style="3" customWidth="1"/>
    <col min="10756" max="10756" width="8.7109375" style="3" customWidth="1"/>
    <col min="10757" max="10757" width="14.7109375" style="3" customWidth="1"/>
    <col min="10758" max="10758" width="2.7109375" style="3" customWidth="1"/>
    <col min="10759" max="10759" width="12.28515625" style="3" customWidth="1"/>
    <col min="10760" max="10761" width="14.7109375" style="3" customWidth="1"/>
    <col min="10762" max="10762" width="2.7109375" style="3" customWidth="1"/>
    <col min="10763" max="11006" width="11.5703125" style="3"/>
    <col min="11007" max="11007" width="2.7109375" style="3" customWidth="1"/>
    <col min="11008" max="11008" width="7.5703125" style="3" customWidth="1"/>
    <col min="11009" max="11010" width="6" style="3" customWidth="1"/>
    <col min="11011" max="11011" width="7.5703125" style="3" customWidth="1"/>
    <col min="11012" max="11012" width="8.7109375" style="3" customWidth="1"/>
    <col min="11013" max="11013" width="14.7109375" style="3" customWidth="1"/>
    <col min="11014" max="11014" width="2.7109375" style="3" customWidth="1"/>
    <col min="11015" max="11015" width="12.28515625" style="3" customWidth="1"/>
    <col min="11016" max="11017" width="14.7109375" style="3" customWidth="1"/>
    <col min="11018" max="11018" width="2.7109375" style="3" customWidth="1"/>
    <col min="11019" max="11262" width="11.5703125" style="3"/>
    <col min="11263" max="11263" width="2.7109375" style="3" customWidth="1"/>
    <col min="11264" max="11264" width="7.5703125" style="3" customWidth="1"/>
    <col min="11265" max="11266" width="6" style="3" customWidth="1"/>
    <col min="11267" max="11267" width="7.5703125" style="3" customWidth="1"/>
    <col min="11268" max="11268" width="8.7109375" style="3" customWidth="1"/>
    <col min="11269" max="11269" width="14.7109375" style="3" customWidth="1"/>
    <col min="11270" max="11270" width="2.7109375" style="3" customWidth="1"/>
    <col min="11271" max="11271" width="12.28515625" style="3" customWidth="1"/>
    <col min="11272" max="11273" width="14.7109375" style="3" customWidth="1"/>
    <col min="11274" max="11274" width="2.7109375" style="3" customWidth="1"/>
    <col min="11275" max="11518" width="11.5703125" style="3"/>
    <col min="11519" max="11519" width="2.7109375" style="3" customWidth="1"/>
    <col min="11520" max="11520" width="7.5703125" style="3" customWidth="1"/>
    <col min="11521" max="11522" width="6" style="3" customWidth="1"/>
    <col min="11523" max="11523" width="7.5703125" style="3" customWidth="1"/>
    <col min="11524" max="11524" width="8.7109375" style="3" customWidth="1"/>
    <col min="11525" max="11525" width="14.7109375" style="3" customWidth="1"/>
    <col min="11526" max="11526" width="2.7109375" style="3" customWidth="1"/>
    <col min="11527" max="11527" width="12.28515625" style="3" customWidth="1"/>
    <col min="11528" max="11529" width="14.7109375" style="3" customWidth="1"/>
    <col min="11530" max="11530" width="2.7109375" style="3" customWidth="1"/>
    <col min="11531" max="11774" width="11.5703125" style="3"/>
    <col min="11775" max="11775" width="2.7109375" style="3" customWidth="1"/>
    <col min="11776" max="11776" width="7.5703125" style="3" customWidth="1"/>
    <col min="11777" max="11778" width="6" style="3" customWidth="1"/>
    <col min="11779" max="11779" width="7.5703125" style="3" customWidth="1"/>
    <col min="11780" max="11780" width="8.7109375" style="3" customWidth="1"/>
    <col min="11781" max="11781" width="14.7109375" style="3" customWidth="1"/>
    <col min="11782" max="11782" width="2.7109375" style="3" customWidth="1"/>
    <col min="11783" max="11783" width="12.28515625" style="3" customWidth="1"/>
    <col min="11784" max="11785" width="14.7109375" style="3" customWidth="1"/>
    <col min="11786" max="11786" width="2.7109375" style="3" customWidth="1"/>
    <col min="11787" max="12030" width="11.5703125" style="3"/>
    <col min="12031" max="12031" width="2.7109375" style="3" customWidth="1"/>
    <col min="12032" max="12032" width="7.5703125" style="3" customWidth="1"/>
    <col min="12033" max="12034" width="6" style="3" customWidth="1"/>
    <col min="12035" max="12035" width="7.5703125" style="3" customWidth="1"/>
    <col min="12036" max="12036" width="8.7109375" style="3" customWidth="1"/>
    <col min="12037" max="12037" width="14.7109375" style="3" customWidth="1"/>
    <col min="12038" max="12038" width="2.7109375" style="3" customWidth="1"/>
    <col min="12039" max="12039" width="12.28515625" style="3" customWidth="1"/>
    <col min="12040" max="12041" width="14.7109375" style="3" customWidth="1"/>
    <col min="12042" max="12042" width="2.7109375" style="3" customWidth="1"/>
    <col min="12043" max="12286" width="11.5703125" style="3"/>
    <col min="12287" max="12287" width="2.7109375" style="3" customWidth="1"/>
    <col min="12288" max="12288" width="7.5703125" style="3" customWidth="1"/>
    <col min="12289" max="12290" width="6" style="3" customWidth="1"/>
    <col min="12291" max="12291" width="7.5703125" style="3" customWidth="1"/>
    <col min="12292" max="12292" width="8.7109375" style="3" customWidth="1"/>
    <col min="12293" max="12293" width="14.7109375" style="3" customWidth="1"/>
    <col min="12294" max="12294" width="2.7109375" style="3" customWidth="1"/>
    <col min="12295" max="12295" width="12.28515625" style="3" customWidth="1"/>
    <col min="12296" max="12297" width="14.7109375" style="3" customWidth="1"/>
    <col min="12298" max="12298" width="2.7109375" style="3" customWidth="1"/>
    <col min="12299" max="12542" width="11.5703125" style="3"/>
    <col min="12543" max="12543" width="2.7109375" style="3" customWidth="1"/>
    <col min="12544" max="12544" width="7.5703125" style="3" customWidth="1"/>
    <col min="12545" max="12546" width="6" style="3" customWidth="1"/>
    <col min="12547" max="12547" width="7.5703125" style="3" customWidth="1"/>
    <col min="12548" max="12548" width="8.7109375" style="3" customWidth="1"/>
    <col min="12549" max="12549" width="14.7109375" style="3" customWidth="1"/>
    <col min="12550" max="12550" width="2.7109375" style="3" customWidth="1"/>
    <col min="12551" max="12551" width="12.28515625" style="3" customWidth="1"/>
    <col min="12552" max="12553" width="14.7109375" style="3" customWidth="1"/>
    <col min="12554" max="12554" width="2.7109375" style="3" customWidth="1"/>
    <col min="12555" max="12798" width="11.5703125" style="3"/>
    <col min="12799" max="12799" width="2.7109375" style="3" customWidth="1"/>
    <col min="12800" max="12800" width="7.5703125" style="3" customWidth="1"/>
    <col min="12801" max="12802" width="6" style="3" customWidth="1"/>
    <col min="12803" max="12803" width="7.5703125" style="3" customWidth="1"/>
    <col min="12804" max="12804" width="8.7109375" style="3" customWidth="1"/>
    <col min="12805" max="12805" width="14.7109375" style="3" customWidth="1"/>
    <col min="12806" max="12806" width="2.7109375" style="3" customWidth="1"/>
    <col min="12807" max="12807" width="12.28515625" style="3" customWidth="1"/>
    <col min="12808" max="12809" width="14.7109375" style="3" customWidth="1"/>
    <col min="12810" max="12810" width="2.7109375" style="3" customWidth="1"/>
    <col min="12811" max="13054" width="11.5703125" style="3"/>
    <col min="13055" max="13055" width="2.7109375" style="3" customWidth="1"/>
    <col min="13056" max="13056" width="7.5703125" style="3" customWidth="1"/>
    <col min="13057" max="13058" width="6" style="3" customWidth="1"/>
    <col min="13059" max="13059" width="7.5703125" style="3" customWidth="1"/>
    <col min="13060" max="13060" width="8.7109375" style="3" customWidth="1"/>
    <col min="13061" max="13061" width="14.7109375" style="3" customWidth="1"/>
    <col min="13062" max="13062" width="2.7109375" style="3" customWidth="1"/>
    <col min="13063" max="13063" width="12.28515625" style="3" customWidth="1"/>
    <col min="13064" max="13065" width="14.7109375" style="3" customWidth="1"/>
    <col min="13066" max="13066" width="2.7109375" style="3" customWidth="1"/>
    <col min="13067" max="13310" width="11.5703125" style="3"/>
    <col min="13311" max="13311" width="2.7109375" style="3" customWidth="1"/>
    <col min="13312" max="13312" width="7.5703125" style="3" customWidth="1"/>
    <col min="13313" max="13314" width="6" style="3" customWidth="1"/>
    <col min="13315" max="13315" width="7.5703125" style="3" customWidth="1"/>
    <col min="13316" max="13316" width="8.7109375" style="3" customWidth="1"/>
    <col min="13317" max="13317" width="14.7109375" style="3" customWidth="1"/>
    <col min="13318" max="13318" width="2.7109375" style="3" customWidth="1"/>
    <col min="13319" max="13319" width="12.28515625" style="3" customWidth="1"/>
    <col min="13320" max="13321" width="14.7109375" style="3" customWidth="1"/>
    <col min="13322" max="13322" width="2.7109375" style="3" customWidth="1"/>
    <col min="13323" max="13566" width="11.5703125" style="3"/>
    <col min="13567" max="13567" width="2.7109375" style="3" customWidth="1"/>
    <col min="13568" max="13568" width="7.5703125" style="3" customWidth="1"/>
    <col min="13569" max="13570" width="6" style="3" customWidth="1"/>
    <col min="13571" max="13571" width="7.5703125" style="3" customWidth="1"/>
    <col min="13572" max="13572" width="8.7109375" style="3" customWidth="1"/>
    <col min="13573" max="13573" width="14.7109375" style="3" customWidth="1"/>
    <col min="13574" max="13574" width="2.7109375" style="3" customWidth="1"/>
    <col min="13575" max="13575" width="12.28515625" style="3" customWidth="1"/>
    <col min="13576" max="13577" width="14.7109375" style="3" customWidth="1"/>
    <col min="13578" max="13578" width="2.7109375" style="3" customWidth="1"/>
    <col min="13579" max="13822" width="11.5703125" style="3"/>
    <col min="13823" max="13823" width="2.7109375" style="3" customWidth="1"/>
    <col min="13824" max="13824" width="7.5703125" style="3" customWidth="1"/>
    <col min="13825" max="13826" width="6" style="3" customWidth="1"/>
    <col min="13827" max="13827" width="7.5703125" style="3" customWidth="1"/>
    <col min="13828" max="13828" width="8.7109375" style="3" customWidth="1"/>
    <col min="13829" max="13829" width="14.7109375" style="3" customWidth="1"/>
    <col min="13830" max="13830" width="2.7109375" style="3" customWidth="1"/>
    <col min="13831" max="13831" width="12.28515625" style="3" customWidth="1"/>
    <col min="13832" max="13833" width="14.7109375" style="3" customWidth="1"/>
    <col min="13834" max="13834" width="2.7109375" style="3" customWidth="1"/>
    <col min="13835" max="14078" width="11.5703125" style="3"/>
    <col min="14079" max="14079" width="2.7109375" style="3" customWidth="1"/>
    <col min="14080" max="14080" width="7.5703125" style="3" customWidth="1"/>
    <col min="14081" max="14082" width="6" style="3" customWidth="1"/>
    <col min="14083" max="14083" width="7.5703125" style="3" customWidth="1"/>
    <col min="14084" max="14084" width="8.7109375" style="3" customWidth="1"/>
    <col min="14085" max="14085" width="14.7109375" style="3" customWidth="1"/>
    <col min="14086" max="14086" width="2.7109375" style="3" customWidth="1"/>
    <col min="14087" max="14087" width="12.28515625" style="3" customWidth="1"/>
    <col min="14088" max="14089" width="14.7109375" style="3" customWidth="1"/>
    <col min="14090" max="14090" width="2.7109375" style="3" customWidth="1"/>
    <col min="14091" max="14334" width="11.5703125" style="3"/>
    <col min="14335" max="14335" width="2.7109375" style="3" customWidth="1"/>
    <col min="14336" max="14336" width="7.5703125" style="3" customWidth="1"/>
    <col min="14337" max="14338" width="6" style="3" customWidth="1"/>
    <col min="14339" max="14339" width="7.5703125" style="3" customWidth="1"/>
    <col min="14340" max="14340" width="8.7109375" style="3" customWidth="1"/>
    <col min="14341" max="14341" width="14.7109375" style="3" customWidth="1"/>
    <col min="14342" max="14342" width="2.7109375" style="3" customWidth="1"/>
    <col min="14343" max="14343" width="12.28515625" style="3" customWidth="1"/>
    <col min="14344" max="14345" width="14.7109375" style="3" customWidth="1"/>
    <col min="14346" max="14346" width="2.7109375" style="3" customWidth="1"/>
    <col min="14347" max="14590" width="11.5703125" style="3"/>
    <col min="14591" max="14591" width="2.7109375" style="3" customWidth="1"/>
    <col min="14592" max="14592" width="7.5703125" style="3" customWidth="1"/>
    <col min="14593" max="14594" width="6" style="3" customWidth="1"/>
    <col min="14595" max="14595" width="7.5703125" style="3" customWidth="1"/>
    <col min="14596" max="14596" width="8.7109375" style="3" customWidth="1"/>
    <col min="14597" max="14597" width="14.7109375" style="3" customWidth="1"/>
    <col min="14598" max="14598" width="2.7109375" style="3" customWidth="1"/>
    <col min="14599" max="14599" width="12.28515625" style="3" customWidth="1"/>
    <col min="14600" max="14601" width="14.7109375" style="3" customWidth="1"/>
    <col min="14602" max="14602" width="2.7109375" style="3" customWidth="1"/>
    <col min="14603" max="14846" width="11.5703125" style="3"/>
    <col min="14847" max="14847" width="2.7109375" style="3" customWidth="1"/>
    <col min="14848" max="14848" width="7.5703125" style="3" customWidth="1"/>
    <col min="14849" max="14850" width="6" style="3" customWidth="1"/>
    <col min="14851" max="14851" width="7.5703125" style="3" customWidth="1"/>
    <col min="14852" max="14852" width="8.7109375" style="3" customWidth="1"/>
    <col min="14853" max="14853" width="14.7109375" style="3" customWidth="1"/>
    <col min="14854" max="14854" width="2.7109375" style="3" customWidth="1"/>
    <col min="14855" max="14855" width="12.28515625" style="3" customWidth="1"/>
    <col min="14856" max="14857" width="14.7109375" style="3" customWidth="1"/>
    <col min="14858" max="14858" width="2.7109375" style="3" customWidth="1"/>
    <col min="14859" max="15102" width="11.5703125" style="3"/>
    <col min="15103" max="15103" width="2.7109375" style="3" customWidth="1"/>
    <col min="15104" max="15104" width="7.5703125" style="3" customWidth="1"/>
    <col min="15105" max="15106" width="6" style="3" customWidth="1"/>
    <col min="15107" max="15107" width="7.5703125" style="3" customWidth="1"/>
    <col min="15108" max="15108" width="8.7109375" style="3" customWidth="1"/>
    <col min="15109" max="15109" width="14.7109375" style="3" customWidth="1"/>
    <col min="15110" max="15110" width="2.7109375" style="3" customWidth="1"/>
    <col min="15111" max="15111" width="12.28515625" style="3" customWidth="1"/>
    <col min="15112" max="15113" width="14.7109375" style="3" customWidth="1"/>
    <col min="15114" max="15114" width="2.7109375" style="3" customWidth="1"/>
    <col min="15115" max="15358" width="11.5703125" style="3"/>
    <col min="15359" max="15359" width="2.7109375" style="3" customWidth="1"/>
    <col min="15360" max="15360" width="7.5703125" style="3" customWidth="1"/>
    <col min="15361" max="15362" width="6" style="3" customWidth="1"/>
    <col min="15363" max="15363" width="7.5703125" style="3" customWidth="1"/>
    <col min="15364" max="15364" width="8.7109375" style="3" customWidth="1"/>
    <col min="15365" max="15365" width="14.7109375" style="3" customWidth="1"/>
    <col min="15366" max="15366" width="2.7109375" style="3" customWidth="1"/>
    <col min="15367" max="15367" width="12.28515625" style="3" customWidth="1"/>
    <col min="15368" max="15369" width="14.7109375" style="3" customWidth="1"/>
    <col min="15370" max="15370" width="2.7109375" style="3" customWidth="1"/>
    <col min="15371" max="15614" width="11.5703125" style="3"/>
    <col min="15615" max="15615" width="2.7109375" style="3" customWidth="1"/>
    <col min="15616" max="15616" width="7.5703125" style="3" customWidth="1"/>
    <col min="15617" max="15618" width="6" style="3" customWidth="1"/>
    <col min="15619" max="15619" width="7.5703125" style="3" customWidth="1"/>
    <col min="15620" max="15620" width="8.7109375" style="3" customWidth="1"/>
    <col min="15621" max="15621" width="14.7109375" style="3" customWidth="1"/>
    <col min="15622" max="15622" width="2.7109375" style="3" customWidth="1"/>
    <col min="15623" max="15623" width="12.28515625" style="3" customWidth="1"/>
    <col min="15624" max="15625" width="14.7109375" style="3" customWidth="1"/>
    <col min="15626" max="15626" width="2.7109375" style="3" customWidth="1"/>
    <col min="15627" max="15870" width="11.5703125" style="3"/>
    <col min="15871" max="15871" width="2.7109375" style="3" customWidth="1"/>
    <col min="15872" max="15872" width="7.5703125" style="3" customWidth="1"/>
    <col min="15873" max="15874" width="6" style="3" customWidth="1"/>
    <col min="15875" max="15875" width="7.5703125" style="3" customWidth="1"/>
    <col min="15876" max="15876" width="8.7109375" style="3" customWidth="1"/>
    <col min="15877" max="15877" width="14.7109375" style="3" customWidth="1"/>
    <col min="15878" max="15878" width="2.7109375" style="3" customWidth="1"/>
    <col min="15879" max="15879" width="12.28515625" style="3" customWidth="1"/>
    <col min="15880" max="15881" width="14.7109375" style="3" customWidth="1"/>
    <col min="15882" max="15882" width="2.7109375" style="3" customWidth="1"/>
    <col min="15883" max="16126" width="11.5703125" style="3"/>
    <col min="16127" max="16127" width="2.7109375" style="3" customWidth="1"/>
    <col min="16128" max="16128" width="7.5703125" style="3" customWidth="1"/>
    <col min="16129" max="16130" width="6" style="3" customWidth="1"/>
    <col min="16131" max="16131" width="7.5703125" style="3" customWidth="1"/>
    <col min="16132" max="16132" width="8.7109375" style="3" customWidth="1"/>
    <col min="16133" max="16133" width="14.7109375" style="3" customWidth="1"/>
    <col min="16134" max="16134" width="2.7109375" style="3" customWidth="1"/>
    <col min="16135" max="16135" width="12.28515625" style="3" customWidth="1"/>
    <col min="16136" max="16137" width="14.7109375" style="3" customWidth="1"/>
    <col min="16138" max="16138" width="2.7109375" style="3" customWidth="1"/>
    <col min="16139" max="16384" width="11.5703125" style="3"/>
  </cols>
  <sheetData>
    <row r="1" spans="1:10" ht="9" customHeight="1">
      <c r="A1" s="1"/>
      <c r="B1" s="804"/>
      <c r="C1" s="804"/>
      <c r="D1" s="8"/>
      <c r="E1" s="8"/>
      <c r="F1" s="8"/>
      <c r="G1" s="8"/>
      <c r="H1" s="8"/>
      <c r="I1" s="8"/>
      <c r="J1" s="2"/>
    </row>
    <row r="2" spans="1:10" ht="20.25" customHeight="1">
      <c r="A2" s="4"/>
      <c r="B2" s="652" t="s">
        <v>0</v>
      </c>
      <c r="C2" s="652"/>
      <c r="D2" s="652"/>
      <c r="E2" s="652"/>
      <c r="F2" s="652"/>
      <c r="G2" s="652"/>
      <c r="H2" s="652"/>
      <c r="I2" s="652"/>
      <c r="J2" s="5"/>
    </row>
    <row r="3" spans="1:10" ht="16.5" customHeight="1">
      <c r="A3" s="4"/>
      <c r="B3" s="799" t="s">
        <v>82</v>
      </c>
      <c r="C3" s="799"/>
      <c r="D3" s="799"/>
      <c r="E3" s="799"/>
      <c r="F3" s="799"/>
      <c r="G3" s="799"/>
      <c r="H3" s="799"/>
      <c r="I3" s="799"/>
      <c r="J3" s="5"/>
    </row>
    <row r="4" spans="1:10" ht="13.5" customHeight="1">
      <c r="A4" s="4"/>
      <c r="B4" s="654" t="s">
        <v>263</v>
      </c>
      <c r="C4" s="654"/>
      <c r="D4" s="654"/>
      <c r="E4" s="654"/>
      <c r="F4" s="654"/>
      <c r="G4" s="654"/>
      <c r="H4" s="654"/>
      <c r="I4" s="654"/>
      <c r="J4" s="5"/>
    </row>
    <row r="5" spans="1:10" ht="13.5" customHeight="1">
      <c r="A5" s="4"/>
      <c r="B5" s="654" t="s">
        <v>83</v>
      </c>
      <c r="C5" s="654"/>
      <c r="D5" s="654"/>
      <c r="E5" s="654"/>
      <c r="F5" s="654"/>
      <c r="G5" s="654"/>
      <c r="H5" s="654"/>
      <c r="I5" s="654"/>
      <c r="J5" s="5"/>
    </row>
    <row r="6" spans="1:10" ht="13.5" customHeight="1">
      <c r="A6" s="4"/>
      <c r="B6" s="217"/>
      <c r="C6" s="217"/>
      <c r="D6" s="217"/>
      <c r="E6" s="217"/>
      <c r="F6" s="217"/>
      <c r="G6" s="217"/>
      <c r="H6" s="217"/>
      <c r="I6" s="217"/>
      <c r="J6" s="5"/>
    </row>
    <row r="7" spans="1:10" ht="23.25">
      <c r="A7" s="4"/>
      <c r="B7" s="275"/>
      <c r="C7" s="803" t="s">
        <v>211</v>
      </c>
      <c r="D7" s="803"/>
      <c r="E7" s="803"/>
      <c r="F7" s="803"/>
      <c r="G7" s="803"/>
      <c r="H7" s="803"/>
      <c r="I7" s="276"/>
      <c r="J7" s="5"/>
    </row>
    <row r="8" spans="1:10" ht="7.5" customHeight="1">
      <c r="A8" s="4"/>
      <c r="B8" s="12"/>
      <c r="C8" s="12"/>
      <c r="D8" s="12"/>
      <c r="E8" s="12"/>
      <c r="F8" s="12"/>
      <c r="G8" s="12"/>
      <c r="H8" s="12"/>
      <c r="I8" s="12"/>
      <c r="J8" s="5"/>
    </row>
    <row r="9" spans="1:10" ht="9.75" customHeight="1">
      <c r="A9" s="4"/>
      <c r="B9" s="805"/>
      <c r="C9" s="806"/>
      <c r="D9" s="806"/>
      <c r="E9" s="806"/>
      <c r="F9" s="806"/>
      <c r="G9" s="806"/>
      <c r="H9" s="218"/>
      <c r="I9" s="219"/>
      <c r="J9" s="5"/>
    </row>
    <row r="10" spans="1:10" ht="39" customHeight="1">
      <c r="A10" s="4"/>
      <c r="B10" s="220" t="s">
        <v>212</v>
      </c>
      <c r="C10" s="13"/>
      <c r="D10" s="711" t="str">
        <f>'HOJA MASTER'!C4</f>
        <v>CONSTRUCCIÓN DE TERRACERIAS EN PISTA DE ATLETISMO EN LA UNIDAD DEPORTIVA, COLÓN, QRO.</v>
      </c>
      <c r="E10" s="711"/>
      <c r="F10" s="711"/>
      <c r="G10" s="711"/>
      <c r="H10" s="711"/>
      <c r="I10" s="807"/>
      <c r="J10" s="5"/>
    </row>
    <row r="11" spans="1:10" ht="15.75">
      <c r="A11" s="4"/>
      <c r="B11" s="221"/>
      <c r="C11" s="13"/>
      <c r="D11" s="13"/>
      <c r="E11" s="13"/>
      <c r="F11" s="13"/>
      <c r="G11" s="13"/>
      <c r="H11" s="13"/>
      <c r="I11" s="222"/>
      <c r="J11" s="5"/>
    </row>
    <row r="12" spans="1:10">
      <c r="A12" s="4"/>
      <c r="B12" s="221"/>
      <c r="C12" s="13"/>
      <c r="D12" s="13"/>
      <c r="E12" s="13"/>
      <c r="F12" s="13"/>
      <c r="G12" s="13"/>
      <c r="H12" s="13"/>
      <c r="I12" s="223"/>
      <c r="J12" s="209"/>
    </row>
    <row r="13" spans="1:10">
      <c r="A13" s="4"/>
      <c r="B13" s="221" t="s">
        <v>26</v>
      </c>
      <c r="C13" s="26" t="s">
        <v>62</v>
      </c>
      <c r="D13" s="13"/>
      <c r="E13" s="13"/>
      <c r="F13" s="13"/>
      <c r="G13" s="13"/>
      <c r="H13" s="13"/>
      <c r="I13" s="223"/>
      <c r="J13" s="209"/>
    </row>
    <row r="14" spans="1:10">
      <c r="A14" s="4"/>
      <c r="B14" s="221" t="s">
        <v>27</v>
      </c>
      <c r="C14" s="224" t="str">
        <f>'HOJA MASTER'!C6</f>
        <v>CABECERA MUNICIPAL</v>
      </c>
      <c r="D14" s="225"/>
      <c r="E14" s="13"/>
      <c r="F14" s="13"/>
      <c r="G14" s="13"/>
      <c r="H14" s="13"/>
      <c r="I14" s="223"/>
      <c r="J14" s="209"/>
    </row>
    <row r="15" spans="1:10">
      <c r="A15" s="4"/>
      <c r="B15" s="808" t="s">
        <v>213</v>
      </c>
      <c r="C15" s="809"/>
      <c r="D15" s="809"/>
      <c r="E15" s="13"/>
      <c r="F15" s="13"/>
      <c r="G15" s="13"/>
      <c r="H15" s="13"/>
      <c r="I15" s="226"/>
      <c r="J15" s="209"/>
    </row>
    <row r="16" spans="1:10">
      <c r="A16" s="4"/>
      <c r="B16" s="227">
        <v>1</v>
      </c>
      <c r="C16" s="810" t="s">
        <v>282</v>
      </c>
      <c r="D16" s="811"/>
      <c r="E16" s="812"/>
      <c r="F16" s="13"/>
      <c r="G16" s="13"/>
      <c r="H16" s="13"/>
      <c r="I16" s="223"/>
      <c r="J16" s="209"/>
    </row>
    <row r="17" spans="1:10" ht="15.75">
      <c r="A17" s="4"/>
      <c r="B17" s="227">
        <v>2</v>
      </c>
      <c r="C17" s="813" t="s">
        <v>283</v>
      </c>
      <c r="D17" s="814"/>
      <c r="E17" s="815"/>
      <c r="F17" s="13"/>
      <c r="G17" s="13"/>
      <c r="H17" s="13"/>
      <c r="I17" s="222"/>
      <c r="J17" s="5"/>
    </row>
    <row r="18" spans="1:10" ht="15.75">
      <c r="A18" s="4"/>
      <c r="B18" s="228"/>
      <c r="C18" s="193"/>
      <c r="D18" s="193"/>
      <c r="E18" s="13"/>
      <c r="F18" s="13"/>
      <c r="G18" s="13"/>
      <c r="H18" s="13"/>
      <c r="I18" s="222"/>
      <c r="J18" s="5"/>
    </row>
    <row r="19" spans="1:10" ht="9.75" customHeight="1">
      <c r="A19" s="4"/>
      <c r="B19" s="229"/>
      <c r="C19" s="11"/>
      <c r="D19" s="11"/>
      <c r="E19" s="11"/>
      <c r="F19" s="11"/>
      <c r="G19" s="11"/>
      <c r="H19" s="11"/>
      <c r="I19" s="222"/>
      <c r="J19" s="5"/>
    </row>
    <row r="20" spans="1:10" ht="15.75">
      <c r="A20" s="4"/>
      <c r="B20" s="230" t="s">
        <v>214</v>
      </c>
      <c r="C20" s="11"/>
      <c r="D20" s="11"/>
      <c r="E20" s="11"/>
      <c r="F20" s="11"/>
      <c r="G20" s="11"/>
      <c r="H20" s="11"/>
      <c r="I20" s="222"/>
      <c r="J20" s="5"/>
    </row>
    <row r="21" spans="1:10" ht="15.75">
      <c r="A21" s="4"/>
      <c r="B21" s="230"/>
      <c r="C21" s="11"/>
      <c r="D21" s="11"/>
      <c r="E21" s="11"/>
      <c r="F21" s="11"/>
      <c r="G21" s="11"/>
      <c r="H21" s="11"/>
      <c r="I21" s="222"/>
      <c r="J21" s="5"/>
    </row>
    <row r="22" spans="1:10" ht="15.75">
      <c r="A22" s="4"/>
      <c r="B22" s="230"/>
      <c r="C22" s="11"/>
      <c r="D22" s="11"/>
      <c r="E22" s="11"/>
      <c r="F22" s="11"/>
      <c r="G22" s="11"/>
      <c r="H22" s="11"/>
      <c r="I22" s="222"/>
      <c r="J22" s="5"/>
    </row>
    <row r="23" spans="1:10" ht="15.75">
      <c r="A23" s="4"/>
      <c r="B23" s="230"/>
      <c r="C23" s="11"/>
      <c r="D23" s="11"/>
      <c r="E23" s="11"/>
      <c r="F23" s="11"/>
      <c r="G23" s="11"/>
      <c r="H23" s="11"/>
      <c r="I23" s="222"/>
      <c r="J23" s="5"/>
    </row>
    <row r="24" spans="1:10" ht="15.75">
      <c r="A24" s="4"/>
      <c r="B24" s="230"/>
      <c r="C24" s="11"/>
      <c r="D24" s="11"/>
      <c r="E24" s="11"/>
      <c r="F24" s="11"/>
      <c r="G24" s="11"/>
      <c r="H24" s="11"/>
      <c r="I24" s="222"/>
      <c r="J24" s="5"/>
    </row>
    <row r="25" spans="1:10" ht="15.75">
      <c r="A25" s="4"/>
      <c r="B25" s="229"/>
      <c r="C25" s="11"/>
      <c r="D25" s="11"/>
      <c r="E25" s="11"/>
      <c r="F25" s="11"/>
      <c r="G25" s="11"/>
      <c r="H25" s="11"/>
      <c r="I25" s="222"/>
      <c r="J25" s="5"/>
    </row>
    <row r="26" spans="1:10" ht="15.75">
      <c r="A26" s="4"/>
      <c r="B26" s="229"/>
      <c r="C26" s="11"/>
      <c r="D26" s="11"/>
      <c r="E26" s="11"/>
      <c r="F26" s="11"/>
      <c r="G26" s="11"/>
      <c r="H26" s="11"/>
      <c r="I26" s="222"/>
      <c r="J26" s="5"/>
    </row>
    <row r="27" spans="1:10" ht="15.75">
      <c r="A27" s="4"/>
      <c r="B27" s="229"/>
      <c r="C27" s="11"/>
      <c r="D27" s="11"/>
      <c r="E27" s="11"/>
      <c r="F27" s="11"/>
      <c r="G27" s="11"/>
      <c r="H27" s="11"/>
      <c r="I27" s="222"/>
      <c r="J27" s="5"/>
    </row>
    <row r="28" spans="1:10" ht="15.75">
      <c r="A28" s="4"/>
      <c r="B28" s="229"/>
      <c r="C28" s="11"/>
      <c r="D28" s="11"/>
      <c r="E28" s="11"/>
      <c r="F28" s="11"/>
      <c r="G28" s="11"/>
      <c r="H28" s="11"/>
      <c r="I28" s="222"/>
      <c r="J28" s="5"/>
    </row>
    <row r="29" spans="1:10" ht="15.75">
      <c r="A29" s="4"/>
      <c r="B29" s="229"/>
      <c r="C29" s="11"/>
      <c r="D29" s="11"/>
      <c r="E29" s="11"/>
      <c r="F29" s="11"/>
      <c r="G29" s="11"/>
      <c r="H29" s="11"/>
      <c r="I29" s="222"/>
      <c r="J29" s="5"/>
    </row>
    <row r="30" spans="1:10" ht="13.5">
      <c r="A30" s="231"/>
      <c r="B30" s="221"/>
      <c r="C30" s="142"/>
      <c r="D30" s="142"/>
      <c r="E30" s="142"/>
      <c r="F30" s="142"/>
      <c r="G30" s="142"/>
      <c r="H30" s="142"/>
      <c r="I30" s="232"/>
      <c r="J30" s="14"/>
    </row>
    <row r="31" spans="1:10" ht="13.5">
      <c r="A31" s="231"/>
      <c r="B31" s="221"/>
      <c r="C31" s="142"/>
      <c r="D31" s="142"/>
      <c r="E31" s="142"/>
      <c r="F31" s="142"/>
      <c r="G31" s="142"/>
      <c r="H31" s="142"/>
      <c r="I31" s="232"/>
      <c r="J31" s="14"/>
    </row>
    <row r="32" spans="1:10" ht="13.5">
      <c r="A32" s="231"/>
      <c r="B32" s="221"/>
      <c r="C32" s="142"/>
      <c r="D32" s="142"/>
      <c r="E32" s="142"/>
      <c r="F32" s="142"/>
      <c r="G32" s="142"/>
      <c r="H32" s="142"/>
      <c r="I32" s="232"/>
      <c r="J32" s="14"/>
    </row>
    <row r="33" spans="1:10" ht="13.5">
      <c r="A33" s="231"/>
      <c r="B33" s="221"/>
      <c r="C33" s="142"/>
      <c r="D33" s="142"/>
      <c r="E33" s="142"/>
      <c r="F33" s="142"/>
      <c r="G33" s="142"/>
      <c r="H33" s="142"/>
      <c r="I33" s="232"/>
      <c r="J33" s="14"/>
    </row>
    <row r="34" spans="1:10" ht="13.5">
      <c r="A34" s="231"/>
      <c r="B34" s="221"/>
      <c r="C34" s="142"/>
      <c r="D34" s="142"/>
      <c r="E34" s="142"/>
      <c r="F34" s="142"/>
      <c r="G34" s="142"/>
      <c r="H34" s="142"/>
      <c r="I34" s="232"/>
      <c r="J34" s="14"/>
    </row>
    <row r="35" spans="1:10" ht="13.5">
      <c r="A35" s="231"/>
      <c r="B35" s="221"/>
      <c r="C35" s="142"/>
      <c r="D35" s="142"/>
      <c r="E35" s="142"/>
      <c r="F35" s="142"/>
      <c r="G35" s="142"/>
      <c r="H35" s="142"/>
      <c r="I35" s="232"/>
      <c r="J35" s="14"/>
    </row>
    <row r="36" spans="1:10" ht="13.5">
      <c r="A36" s="231"/>
      <c r="B36" s="221"/>
      <c r="C36" s="142"/>
      <c r="D36" s="142"/>
      <c r="E36" s="142"/>
      <c r="F36" s="142"/>
      <c r="G36" s="142"/>
      <c r="H36" s="142"/>
      <c r="I36" s="232"/>
      <c r="J36" s="14"/>
    </row>
    <row r="37" spans="1:10" ht="13.5">
      <c r="A37" s="231"/>
      <c r="B37" s="221"/>
      <c r="C37" s="142"/>
      <c r="D37" s="142"/>
      <c r="E37" s="142"/>
      <c r="F37" s="142"/>
      <c r="G37" s="142"/>
      <c r="H37" s="142"/>
      <c r="I37" s="232"/>
      <c r="J37" s="14"/>
    </row>
    <row r="38" spans="1:10" ht="13.5">
      <c r="A38" s="231"/>
      <c r="B38" s="221"/>
      <c r="C38" s="142"/>
      <c r="D38" s="142"/>
      <c r="E38" s="142"/>
      <c r="F38" s="142"/>
      <c r="G38" s="142"/>
      <c r="H38" s="142"/>
      <c r="I38" s="232"/>
      <c r="J38" s="14"/>
    </row>
    <row r="39" spans="1:10" ht="13.5">
      <c r="A39" s="231"/>
      <c r="B39" s="221"/>
      <c r="C39" s="142"/>
      <c r="D39" s="142"/>
      <c r="E39" s="142"/>
      <c r="F39" s="142"/>
      <c r="G39" s="142"/>
      <c r="H39" s="142"/>
      <c r="I39" s="232"/>
      <c r="J39" s="14"/>
    </row>
    <row r="40" spans="1:10" ht="13.5">
      <c r="A40" s="231"/>
      <c r="B40" s="221"/>
      <c r="C40" s="142"/>
      <c r="D40" s="142"/>
      <c r="E40" s="142"/>
      <c r="F40" s="142"/>
      <c r="G40" s="142"/>
      <c r="H40" s="142"/>
      <c r="I40" s="232"/>
      <c r="J40" s="14"/>
    </row>
    <row r="41" spans="1:10" ht="13.5">
      <c r="A41" s="231"/>
      <c r="B41" s="221"/>
      <c r="C41" s="142"/>
      <c r="D41" s="142"/>
      <c r="E41" s="142"/>
      <c r="F41" s="142"/>
      <c r="G41" s="142"/>
      <c r="H41" s="142"/>
      <c r="I41" s="232"/>
      <c r="J41" s="14"/>
    </row>
    <row r="42" spans="1:10" ht="13.5">
      <c r="A42" s="231"/>
      <c r="B42" s="221"/>
      <c r="C42" s="142"/>
      <c r="D42" s="142"/>
      <c r="E42" s="142"/>
      <c r="F42" s="142"/>
      <c r="G42" s="142"/>
      <c r="H42" s="142"/>
      <c r="I42" s="232"/>
      <c r="J42" s="14"/>
    </row>
    <row r="43" spans="1:10" ht="13.5">
      <c r="A43" s="231"/>
      <c r="B43" s="221"/>
      <c r="C43" s="142"/>
      <c r="D43" s="142"/>
      <c r="E43" s="142"/>
      <c r="F43" s="142"/>
      <c r="G43" s="142"/>
      <c r="H43" s="142"/>
      <c r="I43" s="232"/>
      <c r="J43" s="14"/>
    </row>
    <row r="44" spans="1:10" ht="13.5">
      <c r="A44" s="231"/>
      <c r="B44" s="221"/>
      <c r="C44" s="13"/>
      <c r="D44" s="13"/>
      <c r="E44" s="13"/>
      <c r="F44" s="13"/>
      <c r="G44" s="13"/>
      <c r="H44" s="13"/>
      <c r="I44" s="232"/>
      <c r="J44" s="14"/>
    </row>
    <row r="45" spans="1:10" ht="13.5">
      <c r="A45" s="231"/>
      <c r="B45" s="221"/>
      <c r="C45" s="13"/>
      <c r="D45" s="13"/>
      <c r="E45" s="13"/>
      <c r="F45" s="13"/>
      <c r="G45" s="13"/>
      <c r="H45" s="13"/>
      <c r="I45" s="232"/>
      <c r="J45" s="14"/>
    </row>
    <row r="46" spans="1:10" ht="13.5">
      <c r="A46" s="231"/>
      <c r="B46" s="221"/>
      <c r="C46" s="13"/>
      <c r="D46" s="13"/>
      <c r="E46" s="13"/>
      <c r="F46" s="13"/>
      <c r="G46" s="13"/>
      <c r="H46" s="13"/>
      <c r="I46" s="232"/>
      <c r="J46" s="14"/>
    </row>
    <row r="47" spans="1:10" ht="13.5">
      <c r="A47" s="231"/>
      <c r="B47" s="221"/>
      <c r="C47" s="13"/>
      <c r="D47" s="13"/>
      <c r="E47" s="13"/>
      <c r="F47" s="13"/>
      <c r="G47" s="13"/>
      <c r="H47" s="13"/>
      <c r="I47" s="232"/>
      <c r="J47" s="14"/>
    </row>
    <row r="48" spans="1:10" ht="13.5">
      <c r="A48" s="231"/>
      <c r="B48" s="221"/>
      <c r="C48" s="13"/>
      <c r="D48" s="13"/>
      <c r="E48" s="13"/>
      <c r="F48" s="13"/>
      <c r="G48" s="13"/>
      <c r="H48" s="13"/>
      <c r="I48" s="232"/>
      <c r="J48" s="14"/>
    </row>
    <row r="49" spans="1:10" ht="13.5" hidden="1">
      <c r="A49" s="231"/>
      <c r="B49" s="221"/>
      <c r="C49" s="13"/>
      <c r="D49" s="13"/>
      <c r="E49" s="13"/>
      <c r="F49" s="13"/>
      <c r="G49" s="13"/>
      <c r="H49" s="13"/>
      <c r="I49" s="232"/>
      <c r="J49" s="14"/>
    </row>
    <row r="50" spans="1:10" ht="13.5" hidden="1">
      <c r="A50" s="231"/>
      <c r="B50" s="221"/>
      <c r="C50" s="146"/>
      <c r="D50" s="146"/>
      <c r="E50" s="146"/>
      <c r="F50" s="146"/>
      <c r="G50" s="146"/>
      <c r="H50" s="13"/>
      <c r="I50" s="232"/>
      <c r="J50" s="14"/>
    </row>
    <row r="51" spans="1:10" ht="13.5">
      <c r="A51" s="231"/>
      <c r="B51" s="233"/>
      <c r="C51" s="234"/>
      <c r="D51" s="234"/>
      <c r="E51" s="234"/>
      <c r="F51" s="234"/>
      <c r="G51" s="234"/>
      <c r="H51" s="234"/>
      <c r="I51" s="235"/>
      <c r="J51" s="14"/>
    </row>
    <row r="52" spans="1:10" ht="11.25" customHeight="1" thickBot="1">
      <c r="A52" s="7"/>
      <c r="B52" s="236"/>
      <c r="C52" s="15"/>
      <c r="D52" s="15"/>
      <c r="E52" s="15"/>
      <c r="F52" s="15"/>
      <c r="G52" s="15"/>
      <c r="H52" s="15"/>
      <c r="I52" s="15"/>
      <c r="J52" s="215"/>
    </row>
  </sheetData>
  <mergeCells count="11">
    <mergeCell ref="B9:G9"/>
    <mergeCell ref="D10:I10"/>
    <mergeCell ref="B15:D15"/>
    <mergeCell ref="C16:E16"/>
    <mergeCell ref="C17:E17"/>
    <mergeCell ref="C7:H7"/>
    <mergeCell ref="B1:C1"/>
    <mergeCell ref="B2:I2"/>
    <mergeCell ref="B3:I3"/>
    <mergeCell ref="B4:I4"/>
    <mergeCell ref="B5:I5"/>
  </mergeCells>
  <printOptions horizontalCentered="1" verticalCentered="1"/>
  <pageMargins left="0.59055118110236227" right="0.59055118110236227" top="0.59055118110236227" bottom="0.59055118110236227" header="0" footer="0.19685039370078741"/>
  <pageSetup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rgb="FF00B050"/>
  </sheetPr>
  <dimension ref="A1:T43"/>
  <sheetViews>
    <sheetView view="pageBreakPreview" zoomScale="85" zoomScaleNormal="100" zoomScaleSheetLayoutView="85" workbookViewId="0">
      <selection activeCell="M24" sqref="M24"/>
    </sheetView>
  </sheetViews>
  <sheetFormatPr baseColWidth="10" defaultRowHeight="12.75"/>
  <cols>
    <col min="1" max="1" width="2.7109375" style="3" customWidth="1"/>
    <col min="2" max="9" width="10.85546875" style="3" customWidth="1"/>
    <col min="10" max="10" width="2.7109375" style="3" customWidth="1"/>
    <col min="11" max="255" width="11.42578125" style="3"/>
    <col min="256" max="256" width="2.7109375" style="3" customWidth="1"/>
    <col min="257" max="257" width="11.42578125" style="3"/>
    <col min="258" max="259" width="6" style="3" customWidth="1"/>
    <col min="260" max="262" width="11.42578125" style="3"/>
    <col min="263" max="263" width="14.28515625" style="3" customWidth="1"/>
    <col min="264" max="265" width="11.42578125" style="3"/>
    <col min="266" max="266" width="2.7109375" style="3" customWidth="1"/>
    <col min="267" max="511" width="11.42578125" style="3"/>
    <col min="512" max="512" width="2.7109375" style="3" customWidth="1"/>
    <col min="513" max="513" width="11.42578125" style="3"/>
    <col min="514" max="515" width="6" style="3" customWidth="1"/>
    <col min="516" max="518" width="11.42578125" style="3"/>
    <col min="519" max="519" width="14.28515625" style="3" customWidth="1"/>
    <col min="520" max="521" width="11.42578125" style="3"/>
    <col min="522" max="522" width="2.7109375" style="3" customWidth="1"/>
    <col min="523" max="767" width="11.42578125" style="3"/>
    <col min="768" max="768" width="2.7109375" style="3" customWidth="1"/>
    <col min="769" max="769" width="11.42578125" style="3"/>
    <col min="770" max="771" width="6" style="3" customWidth="1"/>
    <col min="772" max="774" width="11.42578125" style="3"/>
    <col min="775" max="775" width="14.28515625" style="3" customWidth="1"/>
    <col min="776" max="777" width="11.42578125" style="3"/>
    <col min="778" max="778" width="2.7109375" style="3" customWidth="1"/>
    <col min="779" max="1023" width="11.42578125" style="3"/>
    <col min="1024" max="1024" width="2.7109375" style="3" customWidth="1"/>
    <col min="1025" max="1025" width="11.42578125" style="3"/>
    <col min="1026" max="1027" width="6" style="3" customWidth="1"/>
    <col min="1028" max="1030" width="11.42578125" style="3"/>
    <col min="1031" max="1031" width="14.28515625" style="3" customWidth="1"/>
    <col min="1032" max="1033" width="11.42578125" style="3"/>
    <col min="1034" max="1034" width="2.7109375" style="3" customWidth="1"/>
    <col min="1035" max="1279" width="11.42578125" style="3"/>
    <col min="1280" max="1280" width="2.7109375" style="3" customWidth="1"/>
    <col min="1281" max="1281" width="11.42578125" style="3"/>
    <col min="1282" max="1283" width="6" style="3" customWidth="1"/>
    <col min="1284" max="1286" width="11.42578125" style="3"/>
    <col min="1287" max="1287" width="14.28515625" style="3" customWidth="1"/>
    <col min="1288" max="1289" width="11.42578125" style="3"/>
    <col min="1290" max="1290" width="2.7109375" style="3" customWidth="1"/>
    <col min="1291" max="1535" width="11.42578125" style="3"/>
    <col min="1536" max="1536" width="2.7109375" style="3" customWidth="1"/>
    <col min="1537" max="1537" width="11.42578125" style="3"/>
    <col min="1538" max="1539" width="6" style="3" customWidth="1"/>
    <col min="1540" max="1542" width="11.42578125" style="3"/>
    <col min="1543" max="1543" width="14.28515625" style="3" customWidth="1"/>
    <col min="1544" max="1545" width="11.42578125" style="3"/>
    <col min="1546" max="1546" width="2.7109375" style="3" customWidth="1"/>
    <col min="1547" max="1791" width="11.42578125" style="3"/>
    <col min="1792" max="1792" width="2.7109375" style="3" customWidth="1"/>
    <col min="1793" max="1793" width="11.42578125" style="3"/>
    <col min="1794" max="1795" width="6" style="3" customWidth="1"/>
    <col min="1796" max="1798" width="11.42578125" style="3"/>
    <col min="1799" max="1799" width="14.28515625" style="3" customWidth="1"/>
    <col min="1800" max="1801" width="11.42578125" style="3"/>
    <col min="1802" max="1802" width="2.7109375" style="3" customWidth="1"/>
    <col min="1803" max="2047" width="11.42578125" style="3"/>
    <col min="2048" max="2048" width="2.7109375" style="3" customWidth="1"/>
    <col min="2049" max="2049" width="11.42578125" style="3"/>
    <col min="2050" max="2051" width="6" style="3" customWidth="1"/>
    <col min="2052" max="2054" width="11.42578125" style="3"/>
    <col min="2055" max="2055" width="14.28515625" style="3" customWidth="1"/>
    <col min="2056" max="2057" width="11.42578125" style="3"/>
    <col min="2058" max="2058" width="2.7109375" style="3" customWidth="1"/>
    <col min="2059" max="2303" width="11.42578125" style="3"/>
    <col min="2304" max="2304" width="2.7109375" style="3" customWidth="1"/>
    <col min="2305" max="2305" width="11.42578125" style="3"/>
    <col min="2306" max="2307" width="6" style="3" customWidth="1"/>
    <col min="2308" max="2310" width="11.42578125" style="3"/>
    <col min="2311" max="2311" width="14.28515625" style="3" customWidth="1"/>
    <col min="2312" max="2313" width="11.42578125" style="3"/>
    <col min="2314" max="2314" width="2.7109375" style="3" customWidth="1"/>
    <col min="2315" max="2559" width="11.42578125" style="3"/>
    <col min="2560" max="2560" width="2.7109375" style="3" customWidth="1"/>
    <col min="2561" max="2561" width="11.42578125" style="3"/>
    <col min="2562" max="2563" width="6" style="3" customWidth="1"/>
    <col min="2564" max="2566" width="11.42578125" style="3"/>
    <col min="2567" max="2567" width="14.28515625" style="3" customWidth="1"/>
    <col min="2568" max="2569" width="11.42578125" style="3"/>
    <col min="2570" max="2570" width="2.7109375" style="3" customWidth="1"/>
    <col min="2571" max="2815" width="11.42578125" style="3"/>
    <col min="2816" max="2816" width="2.7109375" style="3" customWidth="1"/>
    <col min="2817" max="2817" width="11.42578125" style="3"/>
    <col min="2818" max="2819" width="6" style="3" customWidth="1"/>
    <col min="2820" max="2822" width="11.42578125" style="3"/>
    <col min="2823" max="2823" width="14.28515625" style="3" customWidth="1"/>
    <col min="2824" max="2825" width="11.42578125" style="3"/>
    <col min="2826" max="2826" width="2.7109375" style="3" customWidth="1"/>
    <col min="2827" max="3071" width="11.42578125" style="3"/>
    <col min="3072" max="3072" width="2.7109375" style="3" customWidth="1"/>
    <col min="3073" max="3073" width="11.42578125" style="3"/>
    <col min="3074" max="3075" width="6" style="3" customWidth="1"/>
    <col min="3076" max="3078" width="11.42578125" style="3"/>
    <col min="3079" max="3079" width="14.28515625" style="3" customWidth="1"/>
    <col min="3080" max="3081" width="11.42578125" style="3"/>
    <col min="3082" max="3082" width="2.7109375" style="3" customWidth="1"/>
    <col min="3083" max="3327" width="11.42578125" style="3"/>
    <col min="3328" max="3328" width="2.7109375" style="3" customWidth="1"/>
    <col min="3329" max="3329" width="11.42578125" style="3"/>
    <col min="3330" max="3331" width="6" style="3" customWidth="1"/>
    <col min="3332" max="3334" width="11.42578125" style="3"/>
    <col min="3335" max="3335" width="14.28515625" style="3" customWidth="1"/>
    <col min="3336" max="3337" width="11.42578125" style="3"/>
    <col min="3338" max="3338" width="2.7109375" style="3" customWidth="1"/>
    <col min="3339" max="3583" width="11.42578125" style="3"/>
    <col min="3584" max="3584" width="2.7109375" style="3" customWidth="1"/>
    <col min="3585" max="3585" width="11.42578125" style="3"/>
    <col min="3586" max="3587" width="6" style="3" customWidth="1"/>
    <col min="3588" max="3590" width="11.42578125" style="3"/>
    <col min="3591" max="3591" width="14.28515625" style="3" customWidth="1"/>
    <col min="3592" max="3593" width="11.42578125" style="3"/>
    <col min="3594" max="3594" width="2.7109375" style="3" customWidth="1"/>
    <col min="3595" max="3839" width="11.42578125" style="3"/>
    <col min="3840" max="3840" width="2.7109375" style="3" customWidth="1"/>
    <col min="3841" max="3841" width="11.42578125" style="3"/>
    <col min="3842" max="3843" width="6" style="3" customWidth="1"/>
    <col min="3844" max="3846" width="11.42578125" style="3"/>
    <col min="3847" max="3847" width="14.28515625" style="3" customWidth="1"/>
    <col min="3848" max="3849" width="11.42578125" style="3"/>
    <col min="3850" max="3850" width="2.7109375" style="3" customWidth="1"/>
    <col min="3851" max="4095" width="11.42578125" style="3"/>
    <col min="4096" max="4096" width="2.7109375" style="3" customWidth="1"/>
    <col min="4097" max="4097" width="11.42578125" style="3"/>
    <col min="4098" max="4099" width="6" style="3" customWidth="1"/>
    <col min="4100" max="4102" width="11.42578125" style="3"/>
    <col min="4103" max="4103" width="14.28515625" style="3" customWidth="1"/>
    <col min="4104" max="4105" width="11.42578125" style="3"/>
    <col min="4106" max="4106" width="2.7109375" style="3" customWidth="1"/>
    <col min="4107" max="4351" width="11.42578125" style="3"/>
    <col min="4352" max="4352" width="2.7109375" style="3" customWidth="1"/>
    <col min="4353" max="4353" width="11.42578125" style="3"/>
    <col min="4354" max="4355" width="6" style="3" customWidth="1"/>
    <col min="4356" max="4358" width="11.42578125" style="3"/>
    <col min="4359" max="4359" width="14.28515625" style="3" customWidth="1"/>
    <col min="4360" max="4361" width="11.42578125" style="3"/>
    <col min="4362" max="4362" width="2.7109375" style="3" customWidth="1"/>
    <col min="4363" max="4607" width="11.42578125" style="3"/>
    <col min="4608" max="4608" width="2.7109375" style="3" customWidth="1"/>
    <col min="4609" max="4609" width="11.42578125" style="3"/>
    <col min="4610" max="4611" width="6" style="3" customWidth="1"/>
    <col min="4612" max="4614" width="11.42578125" style="3"/>
    <col min="4615" max="4615" width="14.28515625" style="3" customWidth="1"/>
    <col min="4616" max="4617" width="11.42578125" style="3"/>
    <col min="4618" max="4618" width="2.7109375" style="3" customWidth="1"/>
    <col min="4619" max="4863" width="11.42578125" style="3"/>
    <col min="4864" max="4864" width="2.7109375" style="3" customWidth="1"/>
    <col min="4865" max="4865" width="11.42578125" style="3"/>
    <col min="4866" max="4867" width="6" style="3" customWidth="1"/>
    <col min="4868" max="4870" width="11.42578125" style="3"/>
    <col min="4871" max="4871" width="14.28515625" style="3" customWidth="1"/>
    <col min="4872" max="4873" width="11.42578125" style="3"/>
    <col min="4874" max="4874" width="2.7109375" style="3" customWidth="1"/>
    <col min="4875" max="5119" width="11.42578125" style="3"/>
    <col min="5120" max="5120" width="2.7109375" style="3" customWidth="1"/>
    <col min="5121" max="5121" width="11.42578125" style="3"/>
    <col min="5122" max="5123" width="6" style="3" customWidth="1"/>
    <col min="5124" max="5126" width="11.42578125" style="3"/>
    <col min="5127" max="5127" width="14.28515625" style="3" customWidth="1"/>
    <col min="5128" max="5129" width="11.42578125" style="3"/>
    <col min="5130" max="5130" width="2.7109375" style="3" customWidth="1"/>
    <col min="5131" max="5375" width="11.42578125" style="3"/>
    <col min="5376" max="5376" width="2.7109375" style="3" customWidth="1"/>
    <col min="5377" max="5377" width="11.42578125" style="3"/>
    <col min="5378" max="5379" width="6" style="3" customWidth="1"/>
    <col min="5380" max="5382" width="11.42578125" style="3"/>
    <col min="5383" max="5383" width="14.28515625" style="3" customWidth="1"/>
    <col min="5384" max="5385" width="11.42578125" style="3"/>
    <col min="5386" max="5386" width="2.7109375" style="3" customWidth="1"/>
    <col min="5387" max="5631" width="11.42578125" style="3"/>
    <col min="5632" max="5632" width="2.7109375" style="3" customWidth="1"/>
    <col min="5633" max="5633" width="11.42578125" style="3"/>
    <col min="5634" max="5635" width="6" style="3" customWidth="1"/>
    <col min="5636" max="5638" width="11.42578125" style="3"/>
    <col min="5639" max="5639" width="14.28515625" style="3" customWidth="1"/>
    <col min="5640" max="5641" width="11.42578125" style="3"/>
    <col min="5642" max="5642" width="2.7109375" style="3" customWidth="1"/>
    <col min="5643" max="5887" width="11.42578125" style="3"/>
    <col min="5888" max="5888" width="2.7109375" style="3" customWidth="1"/>
    <col min="5889" max="5889" width="11.42578125" style="3"/>
    <col min="5890" max="5891" width="6" style="3" customWidth="1"/>
    <col min="5892" max="5894" width="11.42578125" style="3"/>
    <col min="5895" max="5895" width="14.28515625" style="3" customWidth="1"/>
    <col min="5896" max="5897" width="11.42578125" style="3"/>
    <col min="5898" max="5898" width="2.7109375" style="3" customWidth="1"/>
    <col min="5899" max="6143" width="11.42578125" style="3"/>
    <col min="6144" max="6144" width="2.7109375" style="3" customWidth="1"/>
    <col min="6145" max="6145" width="11.42578125" style="3"/>
    <col min="6146" max="6147" width="6" style="3" customWidth="1"/>
    <col min="6148" max="6150" width="11.42578125" style="3"/>
    <col min="6151" max="6151" width="14.28515625" style="3" customWidth="1"/>
    <col min="6152" max="6153" width="11.42578125" style="3"/>
    <col min="6154" max="6154" width="2.7109375" style="3" customWidth="1"/>
    <col min="6155" max="6399" width="11.42578125" style="3"/>
    <col min="6400" max="6400" width="2.7109375" style="3" customWidth="1"/>
    <col min="6401" max="6401" width="11.42578125" style="3"/>
    <col min="6402" max="6403" width="6" style="3" customWidth="1"/>
    <col min="6404" max="6406" width="11.42578125" style="3"/>
    <col min="6407" max="6407" width="14.28515625" style="3" customWidth="1"/>
    <col min="6408" max="6409" width="11.42578125" style="3"/>
    <col min="6410" max="6410" width="2.7109375" style="3" customWidth="1"/>
    <col min="6411" max="6655" width="11.42578125" style="3"/>
    <col min="6656" max="6656" width="2.7109375" style="3" customWidth="1"/>
    <col min="6657" max="6657" width="11.42578125" style="3"/>
    <col min="6658" max="6659" width="6" style="3" customWidth="1"/>
    <col min="6660" max="6662" width="11.42578125" style="3"/>
    <col min="6663" max="6663" width="14.28515625" style="3" customWidth="1"/>
    <col min="6664" max="6665" width="11.42578125" style="3"/>
    <col min="6666" max="6666" width="2.7109375" style="3" customWidth="1"/>
    <col min="6667" max="6911" width="11.42578125" style="3"/>
    <col min="6912" max="6912" width="2.7109375" style="3" customWidth="1"/>
    <col min="6913" max="6913" width="11.42578125" style="3"/>
    <col min="6914" max="6915" width="6" style="3" customWidth="1"/>
    <col min="6916" max="6918" width="11.42578125" style="3"/>
    <col min="6919" max="6919" width="14.28515625" style="3" customWidth="1"/>
    <col min="6920" max="6921" width="11.42578125" style="3"/>
    <col min="6922" max="6922" width="2.7109375" style="3" customWidth="1"/>
    <col min="6923" max="7167" width="11.42578125" style="3"/>
    <col min="7168" max="7168" width="2.7109375" style="3" customWidth="1"/>
    <col min="7169" max="7169" width="11.42578125" style="3"/>
    <col min="7170" max="7171" width="6" style="3" customWidth="1"/>
    <col min="7172" max="7174" width="11.42578125" style="3"/>
    <col min="7175" max="7175" width="14.28515625" style="3" customWidth="1"/>
    <col min="7176" max="7177" width="11.42578125" style="3"/>
    <col min="7178" max="7178" width="2.7109375" style="3" customWidth="1"/>
    <col min="7179" max="7423" width="11.42578125" style="3"/>
    <col min="7424" max="7424" width="2.7109375" style="3" customWidth="1"/>
    <col min="7425" max="7425" width="11.42578125" style="3"/>
    <col min="7426" max="7427" width="6" style="3" customWidth="1"/>
    <col min="7428" max="7430" width="11.42578125" style="3"/>
    <col min="7431" max="7431" width="14.28515625" style="3" customWidth="1"/>
    <col min="7432" max="7433" width="11.42578125" style="3"/>
    <col min="7434" max="7434" width="2.7109375" style="3" customWidth="1"/>
    <col min="7435" max="7679" width="11.42578125" style="3"/>
    <col min="7680" max="7680" width="2.7109375" style="3" customWidth="1"/>
    <col min="7681" max="7681" width="11.42578125" style="3"/>
    <col min="7682" max="7683" width="6" style="3" customWidth="1"/>
    <col min="7684" max="7686" width="11.42578125" style="3"/>
    <col min="7687" max="7687" width="14.28515625" style="3" customWidth="1"/>
    <col min="7688" max="7689" width="11.42578125" style="3"/>
    <col min="7690" max="7690" width="2.7109375" style="3" customWidth="1"/>
    <col min="7691" max="7935" width="11.42578125" style="3"/>
    <col min="7936" max="7936" width="2.7109375" style="3" customWidth="1"/>
    <col min="7937" max="7937" width="11.42578125" style="3"/>
    <col min="7938" max="7939" width="6" style="3" customWidth="1"/>
    <col min="7940" max="7942" width="11.42578125" style="3"/>
    <col min="7943" max="7943" width="14.28515625" style="3" customWidth="1"/>
    <col min="7944" max="7945" width="11.42578125" style="3"/>
    <col min="7946" max="7946" width="2.7109375" style="3" customWidth="1"/>
    <col min="7947" max="8191" width="11.42578125" style="3"/>
    <col min="8192" max="8192" width="2.7109375" style="3" customWidth="1"/>
    <col min="8193" max="8193" width="11.42578125" style="3"/>
    <col min="8194" max="8195" width="6" style="3" customWidth="1"/>
    <col min="8196" max="8198" width="11.42578125" style="3"/>
    <col min="8199" max="8199" width="14.28515625" style="3" customWidth="1"/>
    <col min="8200" max="8201" width="11.42578125" style="3"/>
    <col min="8202" max="8202" width="2.7109375" style="3" customWidth="1"/>
    <col min="8203" max="8447" width="11.42578125" style="3"/>
    <col min="8448" max="8448" width="2.7109375" style="3" customWidth="1"/>
    <col min="8449" max="8449" width="11.42578125" style="3"/>
    <col min="8450" max="8451" width="6" style="3" customWidth="1"/>
    <col min="8452" max="8454" width="11.42578125" style="3"/>
    <col min="8455" max="8455" width="14.28515625" style="3" customWidth="1"/>
    <col min="8456" max="8457" width="11.42578125" style="3"/>
    <col min="8458" max="8458" width="2.7109375" style="3" customWidth="1"/>
    <col min="8459" max="8703" width="11.42578125" style="3"/>
    <col min="8704" max="8704" width="2.7109375" style="3" customWidth="1"/>
    <col min="8705" max="8705" width="11.42578125" style="3"/>
    <col min="8706" max="8707" width="6" style="3" customWidth="1"/>
    <col min="8708" max="8710" width="11.42578125" style="3"/>
    <col min="8711" max="8711" width="14.28515625" style="3" customWidth="1"/>
    <col min="8712" max="8713" width="11.42578125" style="3"/>
    <col min="8714" max="8714" width="2.7109375" style="3" customWidth="1"/>
    <col min="8715" max="8959" width="11.42578125" style="3"/>
    <col min="8960" max="8960" width="2.7109375" style="3" customWidth="1"/>
    <col min="8961" max="8961" width="11.42578125" style="3"/>
    <col min="8962" max="8963" width="6" style="3" customWidth="1"/>
    <col min="8964" max="8966" width="11.42578125" style="3"/>
    <col min="8967" max="8967" width="14.28515625" style="3" customWidth="1"/>
    <col min="8968" max="8969" width="11.42578125" style="3"/>
    <col min="8970" max="8970" width="2.7109375" style="3" customWidth="1"/>
    <col min="8971" max="9215" width="11.42578125" style="3"/>
    <col min="9216" max="9216" width="2.7109375" style="3" customWidth="1"/>
    <col min="9217" max="9217" width="11.42578125" style="3"/>
    <col min="9218" max="9219" width="6" style="3" customWidth="1"/>
    <col min="9220" max="9222" width="11.42578125" style="3"/>
    <col min="9223" max="9223" width="14.28515625" style="3" customWidth="1"/>
    <col min="9224" max="9225" width="11.42578125" style="3"/>
    <col min="9226" max="9226" width="2.7109375" style="3" customWidth="1"/>
    <col min="9227" max="9471" width="11.42578125" style="3"/>
    <col min="9472" max="9472" width="2.7109375" style="3" customWidth="1"/>
    <col min="9473" max="9473" width="11.42578125" style="3"/>
    <col min="9474" max="9475" width="6" style="3" customWidth="1"/>
    <col min="9476" max="9478" width="11.42578125" style="3"/>
    <col min="9479" max="9479" width="14.28515625" style="3" customWidth="1"/>
    <col min="9480" max="9481" width="11.42578125" style="3"/>
    <col min="9482" max="9482" width="2.7109375" style="3" customWidth="1"/>
    <col min="9483" max="9727" width="11.42578125" style="3"/>
    <col min="9728" max="9728" width="2.7109375" style="3" customWidth="1"/>
    <col min="9729" max="9729" width="11.42578125" style="3"/>
    <col min="9730" max="9731" width="6" style="3" customWidth="1"/>
    <col min="9732" max="9734" width="11.42578125" style="3"/>
    <col min="9735" max="9735" width="14.28515625" style="3" customWidth="1"/>
    <col min="9736" max="9737" width="11.42578125" style="3"/>
    <col min="9738" max="9738" width="2.7109375" style="3" customWidth="1"/>
    <col min="9739" max="9983" width="11.42578125" style="3"/>
    <col min="9984" max="9984" width="2.7109375" style="3" customWidth="1"/>
    <col min="9985" max="9985" width="11.42578125" style="3"/>
    <col min="9986" max="9987" width="6" style="3" customWidth="1"/>
    <col min="9988" max="9990" width="11.42578125" style="3"/>
    <col min="9991" max="9991" width="14.28515625" style="3" customWidth="1"/>
    <col min="9992" max="9993" width="11.42578125" style="3"/>
    <col min="9994" max="9994" width="2.7109375" style="3" customWidth="1"/>
    <col min="9995" max="10239" width="11.42578125" style="3"/>
    <col min="10240" max="10240" width="2.7109375" style="3" customWidth="1"/>
    <col min="10241" max="10241" width="11.42578125" style="3"/>
    <col min="10242" max="10243" width="6" style="3" customWidth="1"/>
    <col min="10244" max="10246" width="11.42578125" style="3"/>
    <col min="10247" max="10247" width="14.28515625" style="3" customWidth="1"/>
    <col min="10248" max="10249" width="11.42578125" style="3"/>
    <col min="10250" max="10250" width="2.7109375" style="3" customWidth="1"/>
    <col min="10251" max="10495" width="11.42578125" style="3"/>
    <col min="10496" max="10496" width="2.7109375" style="3" customWidth="1"/>
    <col min="10497" max="10497" width="11.42578125" style="3"/>
    <col min="10498" max="10499" width="6" style="3" customWidth="1"/>
    <col min="10500" max="10502" width="11.42578125" style="3"/>
    <col min="10503" max="10503" width="14.28515625" style="3" customWidth="1"/>
    <col min="10504" max="10505" width="11.42578125" style="3"/>
    <col min="10506" max="10506" width="2.7109375" style="3" customWidth="1"/>
    <col min="10507" max="10751" width="11.42578125" style="3"/>
    <col min="10752" max="10752" width="2.7109375" style="3" customWidth="1"/>
    <col min="10753" max="10753" width="11.42578125" style="3"/>
    <col min="10754" max="10755" width="6" style="3" customWidth="1"/>
    <col min="10756" max="10758" width="11.42578125" style="3"/>
    <col min="10759" max="10759" width="14.28515625" style="3" customWidth="1"/>
    <col min="10760" max="10761" width="11.42578125" style="3"/>
    <col min="10762" max="10762" width="2.7109375" style="3" customWidth="1"/>
    <col min="10763" max="11007" width="11.42578125" style="3"/>
    <col min="11008" max="11008" width="2.7109375" style="3" customWidth="1"/>
    <col min="11009" max="11009" width="11.42578125" style="3"/>
    <col min="11010" max="11011" width="6" style="3" customWidth="1"/>
    <col min="11012" max="11014" width="11.42578125" style="3"/>
    <col min="11015" max="11015" width="14.28515625" style="3" customWidth="1"/>
    <col min="11016" max="11017" width="11.42578125" style="3"/>
    <col min="11018" max="11018" width="2.7109375" style="3" customWidth="1"/>
    <col min="11019" max="11263" width="11.42578125" style="3"/>
    <col min="11264" max="11264" width="2.7109375" style="3" customWidth="1"/>
    <col min="11265" max="11265" width="11.42578125" style="3"/>
    <col min="11266" max="11267" width="6" style="3" customWidth="1"/>
    <col min="11268" max="11270" width="11.42578125" style="3"/>
    <col min="11271" max="11271" width="14.28515625" style="3" customWidth="1"/>
    <col min="11272" max="11273" width="11.42578125" style="3"/>
    <col min="11274" max="11274" width="2.7109375" style="3" customWidth="1"/>
    <col min="11275" max="11519" width="11.42578125" style="3"/>
    <col min="11520" max="11520" width="2.7109375" style="3" customWidth="1"/>
    <col min="11521" max="11521" width="11.42578125" style="3"/>
    <col min="11522" max="11523" width="6" style="3" customWidth="1"/>
    <col min="11524" max="11526" width="11.42578125" style="3"/>
    <col min="11527" max="11527" width="14.28515625" style="3" customWidth="1"/>
    <col min="11528" max="11529" width="11.42578125" style="3"/>
    <col min="11530" max="11530" width="2.7109375" style="3" customWidth="1"/>
    <col min="11531" max="11775" width="11.42578125" style="3"/>
    <col min="11776" max="11776" width="2.7109375" style="3" customWidth="1"/>
    <col min="11777" max="11777" width="11.42578125" style="3"/>
    <col min="11778" max="11779" width="6" style="3" customWidth="1"/>
    <col min="11780" max="11782" width="11.42578125" style="3"/>
    <col min="11783" max="11783" width="14.28515625" style="3" customWidth="1"/>
    <col min="11784" max="11785" width="11.42578125" style="3"/>
    <col min="11786" max="11786" width="2.7109375" style="3" customWidth="1"/>
    <col min="11787" max="12031" width="11.42578125" style="3"/>
    <col min="12032" max="12032" width="2.7109375" style="3" customWidth="1"/>
    <col min="12033" max="12033" width="11.42578125" style="3"/>
    <col min="12034" max="12035" width="6" style="3" customWidth="1"/>
    <col min="12036" max="12038" width="11.42578125" style="3"/>
    <col min="12039" max="12039" width="14.28515625" style="3" customWidth="1"/>
    <col min="12040" max="12041" width="11.42578125" style="3"/>
    <col min="12042" max="12042" width="2.7109375" style="3" customWidth="1"/>
    <col min="12043" max="12287" width="11.42578125" style="3"/>
    <col min="12288" max="12288" width="2.7109375" style="3" customWidth="1"/>
    <col min="12289" max="12289" width="11.42578125" style="3"/>
    <col min="12290" max="12291" width="6" style="3" customWidth="1"/>
    <col min="12292" max="12294" width="11.42578125" style="3"/>
    <col min="12295" max="12295" width="14.28515625" style="3" customWidth="1"/>
    <col min="12296" max="12297" width="11.42578125" style="3"/>
    <col min="12298" max="12298" width="2.7109375" style="3" customWidth="1"/>
    <col min="12299" max="12543" width="11.42578125" style="3"/>
    <col min="12544" max="12544" width="2.7109375" style="3" customWidth="1"/>
    <col min="12545" max="12545" width="11.42578125" style="3"/>
    <col min="12546" max="12547" width="6" style="3" customWidth="1"/>
    <col min="12548" max="12550" width="11.42578125" style="3"/>
    <col min="12551" max="12551" width="14.28515625" style="3" customWidth="1"/>
    <col min="12552" max="12553" width="11.42578125" style="3"/>
    <col min="12554" max="12554" width="2.7109375" style="3" customWidth="1"/>
    <col min="12555" max="12799" width="11.42578125" style="3"/>
    <col min="12800" max="12800" width="2.7109375" style="3" customWidth="1"/>
    <col min="12801" max="12801" width="11.42578125" style="3"/>
    <col min="12802" max="12803" width="6" style="3" customWidth="1"/>
    <col min="12804" max="12806" width="11.42578125" style="3"/>
    <col min="12807" max="12807" width="14.28515625" style="3" customWidth="1"/>
    <col min="12808" max="12809" width="11.42578125" style="3"/>
    <col min="12810" max="12810" width="2.7109375" style="3" customWidth="1"/>
    <col min="12811" max="13055" width="11.42578125" style="3"/>
    <col min="13056" max="13056" width="2.7109375" style="3" customWidth="1"/>
    <col min="13057" max="13057" width="11.42578125" style="3"/>
    <col min="13058" max="13059" width="6" style="3" customWidth="1"/>
    <col min="13060" max="13062" width="11.42578125" style="3"/>
    <col min="13063" max="13063" width="14.28515625" style="3" customWidth="1"/>
    <col min="13064" max="13065" width="11.42578125" style="3"/>
    <col min="13066" max="13066" width="2.7109375" style="3" customWidth="1"/>
    <col min="13067" max="13311" width="11.42578125" style="3"/>
    <col min="13312" max="13312" width="2.7109375" style="3" customWidth="1"/>
    <col min="13313" max="13313" width="11.42578125" style="3"/>
    <col min="13314" max="13315" width="6" style="3" customWidth="1"/>
    <col min="13316" max="13318" width="11.42578125" style="3"/>
    <col min="13319" max="13319" width="14.28515625" style="3" customWidth="1"/>
    <col min="13320" max="13321" width="11.42578125" style="3"/>
    <col min="13322" max="13322" width="2.7109375" style="3" customWidth="1"/>
    <col min="13323" max="13567" width="11.42578125" style="3"/>
    <col min="13568" max="13568" width="2.7109375" style="3" customWidth="1"/>
    <col min="13569" max="13569" width="11.42578125" style="3"/>
    <col min="13570" max="13571" width="6" style="3" customWidth="1"/>
    <col min="13572" max="13574" width="11.42578125" style="3"/>
    <col min="13575" max="13575" width="14.28515625" style="3" customWidth="1"/>
    <col min="13576" max="13577" width="11.42578125" style="3"/>
    <col min="13578" max="13578" width="2.7109375" style="3" customWidth="1"/>
    <col min="13579" max="13823" width="11.42578125" style="3"/>
    <col min="13824" max="13824" width="2.7109375" style="3" customWidth="1"/>
    <col min="13825" max="13825" width="11.42578125" style="3"/>
    <col min="13826" max="13827" width="6" style="3" customWidth="1"/>
    <col min="13828" max="13830" width="11.42578125" style="3"/>
    <col min="13831" max="13831" width="14.28515625" style="3" customWidth="1"/>
    <col min="13832" max="13833" width="11.42578125" style="3"/>
    <col min="13834" max="13834" width="2.7109375" style="3" customWidth="1"/>
    <col min="13835" max="14079" width="11.42578125" style="3"/>
    <col min="14080" max="14080" width="2.7109375" style="3" customWidth="1"/>
    <col min="14081" max="14081" width="11.42578125" style="3"/>
    <col min="14082" max="14083" width="6" style="3" customWidth="1"/>
    <col min="14084" max="14086" width="11.42578125" style="3"/>
    <col min="14087" max="14087" width="14.28515625" style="3" customWidth="1"/>
    <col min="14088" max="14089" width="11.42578125" style="3"/>
    <col min="14090" max="14090" width="2.7109375" style="3" customWidth="1"/>
    <col min="14091" max="14335" width="11.42578125" style="3"/>
    <col min="14336" max="14336" width="2.7109375" style="3" customWidth="1"/>
    <col min="14337" max="14337" width="11.42578125" style="3"/>
    <col min="14338" max="14339" width="6" style="3" customWidth="1"/>
    <col min="14340" max="14342" width="11.42578125" style="3"/>
    <col min="14343" max="14343" width="14.28515625" style="3" customWidth="1"/>
    <col min="14344" max="14345" width="11.42578125" style="3"/>
    <col min="14346" max="14346" width="2.7109375" style="3" customWidth="1"/>
    <col min="14347" max="14591" width="11.42578125" style="3"/>
    <col min="14592" max="14592" width="2.7109375" style="3" customWidth="1"/>
    <col min="14593" max="14593" width="11.42578125" style="3"/>
    <col min="14594" max="14595" width="6" style="3" customWidth="1"/>
    <col min="14596" max="14598" width="11.42578125" style="3"/>
    <col min="14599" max="14599" width="14.28515625" style="3" customWidth="1"/>
    <col min="14600" max="14601" width="11.42578125" style="3"/>
    <col min="14602" max="14602" width="2.7109375" style="3" customWidth="1"/>
    <col min="14603" max="14847" width="11.42578125" style="3"/>
    <col min="14848" max="14848" width="2.7109375" style="3" customWidth="1"/>
    <col min="14849" max="14849" width="11.42578125" style="3"/>
    <col min="14850" max="14851" width="6" style="3" customWidth="1"/>
    <col min="14852" max="14854" width="11.42578125" style="3"/>
    <col min="14855" max="14855" width="14.28515625" style="3" customWidth="1"/>
    <col min="14856" max="14857" width="11.42578125" style="3"/>
    <col min="14858" max="14858" width="2.7109375" style="3" customWidth="1"/>
    <col min="14859" max="15103" width="11.42578125" style="3"/>
    <col min="15104" max="15104" width="2.7109375" style="3" customWidth="1"/>
    <col min="15105" max="15105" width="11.42578125" style="3"/>
    <col min="15106" max="15107" width="6" style="3" customWidth="1"/>
    <col min="15108" max="15110" width="11.42578125" style="3"/>
    <col min="15111" max="15111" width="14.28515625" style="3" customWidth="1"/>
    <col min="15112" max="15113" width="11.42578125" style="3"/>
    <col min="15114" max="15114" width="2.7109375" style="3" customWidth="1"/>
    <col min="15115" max="15359" width="11.42578125" style="3"/>
    <col min="15360" max="15360" width="2.7109375" style="3" customWidth="1"/>
    <col min="15361" max="15361" width="11.42578125" style="3"/>
    <col min="15362" max="15363" width="6" style="3" customWidth="1"/>
    <col min="15364" max="15366" width="11.42578125" style="3"/>
    <col min="15367" max="15367" width="14.28515625" style="3" customWidth="1"/>
    <col min="15368" max="15369" width="11.42578125" style="3"/>
    <col min="15370" max="15370" width="2.7109375" style="3" customWidth="1"/>
    <col min="15371" max="15615" width="11.42578125" style="3"/>
    <col min="15616" max="15616" width="2.7109375" style="3" customWidth="1"/>
    <col min="15617" max="15617" width="11.42578125" style="3"/>
    <col min="15618" max="15619" width="6" style="3" customWidth="1"/>
    <col min="15620" max="15622" width="11.42578125" style="3"/>
    <col min="15623" max="15623" width="14.28515625" style="3" customWidth="1"/>
    <col min="15624" max="15625" width="11.42578125" style="3"/>
    <col min="15626" max="15626" width="2.7109375" style="3" customWidth="1"/>
    <col min="15627" max="15871" width="11.42578125" style="3"/>
    <col min="15872" max="15872" width="2.7109375" style="3" customWidth="1"/>
    <col min="15873" max="15873" width="11.42578125" style="3"/>
    <col min="15874" max="15875" width="6" style="3" customWidth="1"/>
    <col min="15876" max="15878" width="11.42578125" style="3"/>
    <col min="15879" max="15879" width="14.28515625" style="3" customWidth="1"/>
    <col min="15880" max="15881" width="11.42578125" style="3"/>
    <col min="15882" max="15882" width="2.7109375" style="3" customWidth="1"/>
    <col min="15883" max="16127" width="11.42578125" style="3"/>
    <col min="16128" max="16128" width="2.7109375" style="3" customWidth="1"/>
    <col min="16129" max="16129" width="11.42578125" style="3"/>
    <col min="16130" max="16131" width="6" style="3" customWidth="1"/>
    <col min="16132" max="16134" width="11.42578125" style="3"/>
    <col min="16135" max="16135" width="14.28515625" style="3" customWidth="1"/>
    <col min="16136" max="16137" width="11.42578125" style="3"/>
    <col min="16138" max="16138" width="2.7109375" style="3" customWidth="1"/>
    <col min="16139" max="16384" width="11.42578125" style="3"/>
  </cols>
  <sheetData>
    <row r="1" spans="1:19" ht="6.75" customHeight="1">
      <c r="A1" s="1"/>
      <c r="B1" s="8"/>
      <c r="C1" s="8"/>
      <c r="D1" s="8"/>
      <c r="E1" s="8"/>
      <c r="F1" s="8"/>
      <c r="G1" s="8"/>
      <c r="H1" s="8"/>
      <c r="I1" s="8"/>
      <c r="J1" s="2"/>
    </row>
    <row r="2" spans="1:19" ht="18" customHeight="1">
      <c r="A2" s="4"/>
      <c r="B2" s="652" t="s">
        <v>0</v>
      </c>
      <c r="C2" s="652"/>
      <c r="D2" s="652"/>
      <c r="E2" s="652"/>
      <c r="F2" s="652"/>
      <c r="G2" s="652"/>
      <c r="H2" s="652"/>
      <c r="I2" s="652"/>
      <c r="J2" s="5"/>
    </row>
    <row r="3" spans="1:19" ht="15.75" customHeight="1">
      <c r="A3" s="4"/>
      <c r="B3" s="799" t="s">
        <v>82</v>
      </c>
      <c r="C3" s="817"/>
      <c r="D3" s="817"/>
      <c r="E3" s="817"/>
      <c r="F3" s="817"/>
      <c r="G3" s="817"/>
      <c r="H3" s="817"/>
      <c r="I3" s="817"/>
      <c r="J3" s="818"/>
    </row>
    <row r="4" spans="1:19" ht="14.25" customHeight="1">
      <c r="A4" s="4"/>
      <c r="B4" s="654" t="s">
        <v>263</v>
      </c>
      <c r="C4" s="654"/>
      <c r="D4" s="654"/>
      <c r="E4" s="654"/>
      <c r="F4" s="654"/>
      <c r="G4" s="654"/>
      <c r="H4" s="654"/>
      <c r="I4" s="654"/>
      <c r="J4" s="5"/>
    </row>
    <row r="5" spans="1:19" ht="14.25" customHeight="1">
      <c r="A5" s="4"/>
      <c r="B5" s="819" t="s">
        <v>83</v>
      </c>
      <c r="C5" s="820"/>
      <c r="D5" s="820"/>
      <c r="E5" s="820"/>
      <c r="F5" s="820"/>
      <c r="G5" s="820"/>
      <c r="H5" s="820"/>
      <c r="I5" s="820"/>
      <c r="J5" s="5"/>
    </row>
    <row r="6" spans="1:19" ht="8.25" customHeight="1">
      <c r="A6" s="4"/>
      <c r="B6" s="9"/>
      <c r="C6" s="9"/>
      <c r="D6" s="9"/>
      <c r="E6" s="9"/>
      <c r="F6" s="9"/>
      <c r="G6" s="9"/>
      <c r="H6" s="9"/>
      <c r="I6" s="9"/>
      <c r="J6" s="5"/>
    </row>
    <row r="7" spans="1:19" ht="21.75" thickBot="1">
      <c r="A7" s="4"/>
      <c r="B7" s="275"/>
      <c r="C7" s="821" t="s">
        <v>86</v>
      </c>
      <c r="D7" s="821"/>
      <c r="E7" s="821"/>
      <c r="F7" s="821"/>
      <c r="G7" s="821"/>
      <c r="H7" s="821"/>
      <c r="I7" s="277"/>
      <c r="J7" s="5"/>
    </row>
    <row r="8" spans="1:19" ht="15.75">
      <c r="A8" s="4"/>
      <c r="B8" s="138"/>
      <c r="C8" s="139"/>
      <c r="D8" s="139"/>
      <c r="E8" s="139"/>
      <c r="F8" s="139"/>
      <c r="G8" s="139"/>
      <c r="H8" s="139"/>
      <c r="I8" s="162"/>
      <c r="J8" s="6"/>
    </row>
    <row r="9" spans="1:19" ht="15">
      <c r="A9" s="4"/>
      <c r="B9" s="140"/>
      <c r="C9" s="13"/>
      <c r="D9" s="278"/>
      <c r="E9" s="278"/>
      <c r="F9" s="278"/>
      <c r="G9" s="278"/>
      <c r="H9" s="278"/>
      <c r="I9" s="282"/>
      <c r="J9" s="279"/>
    </row>
    <row r="10" spans="1:19" ht="15.75">
      <c r="A10" s="4"/>
      <c r="B10" s="141"/>
      <c r="C10" s="13"/>
      <c r="D10" s="26"/>
      <c r="E10" s="142"/>
      <c r="F10" s="13"/>
      <c r="G10" s="13"/>
      <c r="H10" s="11"/>
      <c r="I10" s="176"/>
      <c r="J10" s="279"/>
    </row>
    <row r="11" spans="1:19" ht="15.75">
      <c r="A11" s="4"/>
      <c r="B11" s="141"/>
      <c r="C11" s="13"/>
      <c r="D11" s="142"/>
      <c r="E11" s="142"/>
      <c r="F11" s="13"/>
      <c r="G11" s="13"/>
      <c r="H11" s="11"/>
      <c r="I11" s="176"/>
      <c r="J11" s="279"/>
    </row>
    <row r="12" spans="1:19" ht="15" customHeight="1">
      <c r="A12" s="4"/>
      <c r="B12" s="143"/>
      <c r="C12" s="280"/>
      <c r="D12" s="280"/>
      <c r="E12" s="280"/>
      <c r="F12" s="280"/>
      <c r="G12" s="280"/>
      <c r="H12" s="280"/>
      <c r="I12" s="283"/>
      <c r="J12" s="279"/>
      <c r="L12" s="816"/>
      <c r="M12" s="816"/>
      <c r="N12" s="816"/>
      <c r="O12" s="816"/>
      <c r="P12" s="816"/>
      <c r="Q12" s="816"/>
      <c r="R12" s="816"/>
      <c r="S12" s="816"/>
    </row>
    <row r="13" spans="1:19" ht="15">
      <c r="A13" s="4"/>
      <c r="B13" s="143"/>
      <c r="C13" s="280"/>
      <c r="D13" s="280"/>
      <c r="E13" s="280"/>
      <c r="F13" s="280"/>
      <c r="G13" s="280"/>
      <c r="H13" s="280"/>
      <c r="I13" s="283"/>
      <c r="J13" s="279"/>
      <c r="L13" s="816"/>
      <c r="M13" s="816"/>
      <c r="N13" s="816"/>
      <c r="O13" s="816"/>
      <c r="P13" s="816"/>
      <c r="Q13" s="816"/>
      <c r="R13" s="816"/>
      <c r="S13" s="816"/>
    </row>
    <row r="14" spans="1:19" ht="20.25" customHeight="1">
      <c r="A14" s="4"/>
      <c r="B14" s="143"/>
      <c r="C14" s="280"/>
      <c r="D14" s="280"/>
      <c r="E14" s="280"/>
      <c r="F14" s="280"/>
      <c r="G14" s="280"/>
      <c r="H14" s="280"/>
      <c r="I14" s="283"/>
      <c r="J14" s="279"/>
      <c r="L14" s="816"/>
      <c r="M14" s="816"/>
      <c r="N14" s="816"/>
      <c r="O14" s="816"/>
      <c r="P14" s="816"/>
      <c r="Q14" s="816"/>
      <c r="R14" s="816"/>
      <c r="S14" s="816"/>
    </row>
    <row r="15" spans="1:19" ht="15">
      <c r="A15" s="4"/>
      <c r="B15" s="144"/>
      <c r="C15" s="145"/>
      <c r="D15" s="145"/>
      <c r="E15" s="145"/>
      <c r="F15" s="145"/>
      <c r="G15" s="145"/>
      <c r="H15" s="145"/>
      <c r="I15" s="284"/>
      <c r="J15" s="279"/>
      <c r="L15" s="822"/>
      <c r="M15" s="822"/>
      <c r="N15" s="822"/>
      <c r="O15" s="822"/>
      <c r="P15" s="822"/>
      <c r="Q15" s="822"/>
      <c r="R15" s="822"/>
      <c r="S15" s="822"/>
    </row>
    <row r="16" spans="1:19" ht="15">
      <c r="A16" s="4"/>
      <c r="B16" s="144"/>
      <c r="C16" s="145"/>
      <c r="D16" s="145"/>
      <c r="E16" s="145"/>
      <c r="F16" s="145"/>
      <c r="G16" s="145"/>
      <c r="H16" s="145"/>
      <c r="I16" s="284"/>
      <c r="J16" s="279"/>
    </row>
    <row r="17" spans="1:20">
      <c r="A17" s="4"/>
      <c r="B17" s="141"/>
      <c r="C17" s="285"/>
      <c r="D17" s="12"/>
      <c r="E17" s="145"/>
      <c r="F17" s="145"/>
      <c r="G17" s="12"/>
      <c r="H17" s="146"/>
      <c r="I17" s="286"/>
      <c r="J17" s="281"/>
    </row>
    <row r="18" spans="1:20">
      <c r="A18" s="4"/>
      <c r="B18" s="147"/>
      <c r="C18" s="146"/>
      <c r="D18" s="146"/>
      <c r="E18" s="146"/>
      <c r="F18" s="146"/>
      <c r="G18" s="146"/>
      <c r="H18" s="146"/>
      <c r="I18" s="170"/>
      <c r="J18" s="281"/>
    </row>
    <row r="19" spans="1:20">
      <c r="A19" s="4"/>
      <c r="B19" s="144"/>
      <c r="C19" s="145"/>
      <c r="D19" s="145"/>
      <c r="E19" s="145"/>
      <c r="F19" s="145"/>
      <c r="G19" s="145"/>
      <c r="H19" s="145"/>
      <c r="I19" s="284"/>
      <c r="J19" s="281"/>
    </row>
    <row r="20" spans="1:20" ht="15.75" customHeight="1">
      <c r="A20" s="4"/>
      <c r="B20" s="144"/>
      <c r="C20" s="145"/>
      <c r="D20" s="145"/>
      <c r="E20" s="145"/>
      <c r="F20" s="145"/>
      <c r="G20" s="145"/>
      <c r="H20" s="145"/>
      <c r="I20" s="284"/>
      <c r="J20" s="281"/>
      <c r="L20" s="822"/>
      <c r="M20" s="822"/>
      <c r="N20" s="822"/>
      <c r="O20" s="822"/>
      <c r="P20" s="822"/>
      <c r="Q20" s="822"/>
      <c r="R20" s="822"/>
      <c r="S20" s="822"/>
    </row>
    <row r="21" spans="1:20" ht="14.25" customHeight="1">
      <c r="A21" s="4"/>
      <c r="B21" s="144"/>
      <c r="C21" s="145"/>
      <c r="D21" s="145"/>
      <c r="E21" s="145"/>
      <c r="F21" s="145"/>
      <c r="G21" s="142"/>
      <c r="H21" s="142"/>
      <c r="I21" s="287"/>
      <c r="J21" s="281"/>
      <c r="L21" s="822"/>
      <c r="M21" s="822"/>
      <c r="N21" s="822"/>
      <c r="O21" s="822"/>
      <c r="P21" s="822"/>
      <c r="Q21" s="822"/>
      <c r="R21" s="822"/>
      <c r="S21" s="822"/>
    </row>
    <row r="22" spans="1:20" ht="15" customHeight="1">
      <c r="A22" s="4"/>
      <c r="B22" s="148"/>
      <c r="C22" s="149"/>
      <c r="D22" s="149"/>
      <c r="E22" s="149"/>
      <c r="F22" s="149"/>
      <c r="G22" s="13"/>
      <c r="H22" s="13"/>
      <c r="I22" s="189"/>
      <c r="J22" s="281"/>
      <c r="L22" s="822"/>
      <c r="M22" s="822"/>
      <c r="N22" s="822"/>
      <c r="O22" s="822"/>
      <c r="P22" s="822"/>
      <c r="Q22" s="822"/>
      <c r="R22" s="822"/>
      <c r="S22" s="822"/>
    </row>
    <row r="23" spans="1:20" ht="14.25" customHeight="1">
      <c r="A23" s="4"/>
      <c r="B23" s="150"/>
      <c r="C23" s="142"/>
      <c r="D23" s="142"/>
      <c r="E23" s="149"/>
      <c r="F23" s="149"/>
      <c r="G23" s="142"/>
      <c r="H23" s="142"/>
      <c r="I23" s="287"/>
      <c r="J23" s="281"/>
      <c r="L23" s="822"/>
      <c r="M23" s="822"/>
      <c r="N23" s="822"/>
      <c r="O23" s="822"/>
      <c r="P23" s="822"/>
      <c r="Q23" s="822"/>
      <c r="R23" s="822"/>
      <c r="S23" s="822"/>
    </row>
    <row r="24" spans="1:20" ht="15" customHeight="1">
      <c r="A24" s="4"/>
      <c r="B24" s="151"/>
      <c r="C24" s="152"/>
      <c r="D24" s="152"/>
      <c r="E24" s="153"/>
      <c r="F24" s="153"/>
      <c r="G24" s="13"/>
      <c r="H24" s="13"/>
      <c r="I24" s="189"/>
      <c r="J24" s="279"/>
    </row>
    <row r="25" spans="1:20" ht="15">
      <c r="A25" s="4"/>
      <c r="B25" s="151"/>
      <c r="C25" s="152"/>
      <c r="D25" s="152"/>
      <c r="E25" s="153"/>
      <c r="F25" s="153"/>
      <c r="G25" s="13"/>
      <c r="H25" s="13"/>
      <c r="I25" s="189"/>
      <c r="J25" s="279"/>
    </row>
    <row r="26" spans="1:20" ht="15">
      <c r="A26" s="4"/>
      <c r="B26" s="154"/>
      <c r="C26" s="155"/>
      <c r="D26" s="155"/>
      <c r="E26" s="153"/>
      <c r="F26" s="153"/>
      <c r="G26" s="155"/>
      <c r="H26" s="155"/>
      <c r="I26" s="288"/>
      <c r="J26" s="279"/>
    </row>
    <row r="27" spans="1:20" ht="16.5" customHeight="1">
      <c r="A27" s="4"/>
      <c r="B27" s="150"/>
      <c r="C27" s="142"/>
      <c r="D27" s="146"/>
      <c r="E27" s="146"/>
      <c r="F27" s="146"/>
      <c r="G27" s="146"/>
      <c r="H27" s="153"/>
      <c r="I27" s="289"/>
      <c r="J27" s="279"/>
    </row>
    <row r="28" spans="1:20" ht="15">
      <c r="A28" s="4"/>
      <c r="B28" s="147"/>
      <c r="C28" s="146"/>
      <c r="D28" s="146"/>
      <c r="E28" s="146"/>
      <c r="F28" s="146"/>
      <c r="G28" s="146"/>
      <c r="H28" s="146"/>
      <c r="I28" s="170"/>
      <c r="J28" s="279"/>
      <c r="M28" s="816"/>
      <c r="N28" s="816"/>
      <c r="O28" s="816"/>
      <c r="P28" s="816"/>
      <c r="Q28" s="816"/>
      <c r="R28" s="816"/>
      <c r="S28" s="816"/>
      <c r="T28" s="816"/>
    </row>
    <row r="29" spans="1:20" ht="15">
      <c r="A29" s="4"/>
      <c r="B29" s="154"/>
      <c r="C29" s="155"/>
      <c r="D29" s="155"/>
      <c r="E29" s="153"/>
      <c r="F29" s="153"/>
      <c r="G29" s="155"/>
      <c r="H29" s="155"/>
      <c r="I29" s="288"/>
      <c r="J29" s="279"/>
      <c r="M29" s="816"/>
      <c r="N29" s="816"/>
      <c r="O29" s="816"/>
      <c r="P29" s="816"/>
      <c r="Q29" s="816"/>
      <c r="R29" s="816"/>
      <c r="S29" s="816"/>
      <c r="T29" s="816"/>
    </row>
    <row r="30" spans="1:20" ht="15">
      <c r="A30" s="4"/>
      <c r="B30" s="154"/>
      <c r="C30" s="155"/>
      <c r="D30" s="155"/>
      <c r="E30" s="153"/>
      <c r="F30" s="153"/>
      <c r="G30" s="155"/>
      <c r="H30" s="155"/>
      <c r="I30" s="288"/>
      <c r="J30" s="279"/>
      <c r="M30" s="816"/>
      <c r="N30" s="816"/>
      <c r="O30" s="816"/>
      <c r="P30" s="816"/>
      <c r="Q30" s="816"/>
      <c r="R30" s="816"/>
      <c r="S30" s="816"/>
      <c r="T30" s="816"/>
    </row>
    <row r="31" spans="1:20" ht="18.75">
      <c r="A31" s="4"/>
      <c r="B31" s="156"/>
      <c r="C31" s="25"/>
      <c r="D31" s="11"/>
      <c r="E31" s="11"/>
      <c r="F31" s="11"/>
      <c r="G31" s="11"/>
      <c r="H31" s="11"/>
      <c r="I31" s="176"/>
      <c r="J31" s="279"/>
    </row>
    <row r="32" spans="1:20" ht="15.75">
      <c r="A32" s="4"/>
      <c r="B32" s="157"/>
      <c r="C32" s="11"/>
      <c r="D32" s="11"/>
      <c r="E32" s="11"/>
      <c r="F32" s="11"/>
      <c r="G32" s="11"/>
      <c r="H32" s="11"/>
      <c r="I32" s="176"/>
      <c r="J32" s="279"/>
    </row>
    <row r="33" spans="1:10" ht="18" customHeight="1">
      <c r="A33" s="4"/>
      <c r="B33" s="157"/>
      <c r="C33" s="11"/>
      <c r="D33" s="11"/>
      <c r="E33" s="11"/>
      <c r="F33" s="11"/>
      <c r="G33" s="11"/>
      <c r="H33" s="11"/>
      <c r="I33" s="176"/>
      <c r="J33" s="279"/>
    </row>
    <row r="34" spans="1:10" ht="15.75">
      <c r="A34" s="4"/>
      <c r="B34" s="157"/>
      <c r="C34" s="11"/>
      <c r="D34" s="11"/>
      <c r="E34" s="11"/>
      <c r="F34" s="11"/>
      <c r="G34" s="11"/>
      <c r="H34" s="11"/>
      <c r="I34" s="176"/>
      <c r="J34" s="279"/>
    </row>
    <row r="35" spans="1:10" ht="15.75">
      <c r="A35" s="4"/>
      <c r="B35" s="157"/>
      <c r="C35" s="11"/>
      <c r="D35" s="11"/>
      <c r="E35" s="11"/>
      <c r="F35" s="11"/>
      <c r="G35" s="11"/>
      <c r="H35" s="11"/>
      <c r="I35" s="176"/>
      <c r="J35" s="279"/>
    </row>
    <row r="36" spans="1:10" ht="15.75">
      <c r="A36" s="4"/>
      <c r="B36" s="157"/>
      <c r="C36" s="11"/>
      <c r="D36" s="11"/>
      <c r="E36" s="11"/>
      <c r="F36" s="11"/>
      <c r="G36" s="11"/>
      <c r="H36" s="11"/>
      <c r="I36" s="176"/>
      <c r="J36" s="279"/>
    </row>
    <row r="37" spans="1:10" ht="15.75">
      <c r="A37" s="4"/>
      <c r="B37" s="157"/>
      <c r="C37" s="11"/>
      <c r="D37" s="11"/>
      <c r="E37" s="11"/>
      <c r="F37" s="11"/>
      <c r="G37" s="11"/>
      <c r="H37" s="11"/>
      <c r="I37" s="176"/>
      <c r="J37" s="279"/>
    </row>
    <row r="38" spans="1:10" ht="15.75">
      <c r="A38" s="4"/>
      <c r="B38" s="157"/>
      <c r="C38" s="11"/>
      <c r="D38" s="11"/>
      <c r="E38" s="11"/>
      <c r="F38" s="11"/>
      <c r="G38" s="11"/>
      <c r="H38" s="11"/>
      <c r="I38" s="176"/>
      <c r="J38" s="279"/>
    </row>
    <row r="39" spans="1:10" ht="15.75">
      <c r="A39" s="4"/>
      <c r="B39" s="157"/>
      <c r="C39" s="11"/>
      <c r="D39" s="11"/>
      <c r="E39" s="11"/>
      <c r="F39" s="11"/>
      <c r="G39" s="11"/>
      <c r="H39" s="11"/>
      <c r="I39" s="176"/>
      <c r="J39" s="279"/>
    </row>
    <row r="40" spans="1:10" ht="15.75">
      <c r="A40" s="4"/>
      <c r="B40" s="157"/>
      <c r="C40" s="11"/>
      <c r="D40" s="11"/>
      <c r="E40" s="11"/>
      <c r="F40" s="11"/>
      <c r="G40" s="11"/>
      <c r="H40" s="11"/>
      <c r="I40" s="176"/>
      <c r="J40" s="279"/>
    </row>
    <row r="41" spans="1:10" ht="15.75">
      <c r="A41" s="4"/>
      <c r="B41" s="157"/>
      <c r="C41" s="11"/>
      <c r="D41" s="11"/>
      <c r="E41" s="11"/>
      <c r="F41" s="11"/>
      <c r="G41" s="11"/>
      <c r="H41" s="11"/>
      <c r="I41" s="176"/>
      <c r="J41" s="279"/>
    </row>
    <row r="42" spans="1:10" ht="18.75" customHeight="1" thickBot="1">
      <c r="A42" s="4"/>
      <c r="B42" s="158"/>
      <c r="C42" s="15"/>
      <c r="D42" s="15"/>
      <c r="E42" s="15"/>
      <c r="F42" s="15"/>
      <c r="G42" s="15"/>
      <c r="H42" s="15"/>
      <c r="I42" s="195"/>
      <c r="J42" s="279"/>
    </row>
    <row r="43" spans="1:10">
      <c r="B43" s="12"/>
      <c r="C43" s="12"/>
      <c r="D43" s="12"/>
      <c r="E43" s="12"/>
      <c r="F43" s="12"/>
      <c r="G43" s="12"/>
      <c r="H43" s="12"/>
      <c r="I43" s="12"/>
    </row>
  </sheetData>
  <mergeCells count="12">
    <mergeCell ref="M28:T30"/>
    <mergeCell ref="B2:I2"/>
    <mergeCell ref="B3:J3"/>
    <mergeCell ref="B4:I4"/>
    <mergeCell ref="B5:I5"/>
    <mergeCell ref="C7:H7"/>
    <mergeCell ref="L12:S14"/>
    <mergeCell ref="L15:S15"/>
    <mergeCell ref="L20:S20"/>
    <mergeCell ref="L21:S21"/>
    <mergeCell ref="L22:S22"/>
    <mergeCell ref="L23:S23"/>
  </mergeCells>
  <printOptions horizontalCentered="1" verticalCentered="1"/>
  <pageMargins left="0.59055118110236227" right="0.59055118110236227" top="0.78740157480314965" bottom="0.59055118110236227" header="0" footer="0"/>
  <pageSetup scale="8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00B0F0"/>
  </sheetPr>
  <dimension ref="A1:T45"/>
  <sheetViews>
    <sheetView view="pageBreakPreview" zoomScaleNormal="100" zoomScaleSheetLayoutView="100" workbookViewId="0">
      <selection activeCell="H32" sqref="H32"/>
    </sheetView>
  </sheetViews>
  <sheetFormatPr baseColWidth="10" defaultRowHeight="12.75"/>
  <cols>
    <col min="1" max="1" width="2.7109375" style="3" customWidth="1"/>
    <col min="2" max="6" width="10.85546875" style="3" customWidth="1"/>
    <col min="7" max="7" width="15.7109375" style="3" customWidth="1"/>
    <col min="8" max="9" width="10.85546875" style="3" customWidth="1"/>
    <col min="10" max="10" width="2.7109375" style="3" customWidth="1"/>
    <col min="11" max="255" width="11.5703125" style="3"/>
    <col min="256" max="256" width="2.7109375" style="3" customWidth="1"/>
    <col min="257" max="257" width="11.5703125" style="3"/>
    <col min="258" max="259" width="6" style="3" customWidth="1"/>
    <col min="260" max="262" width="11.5703125" style="3"/>
    <col min="263" max="263" width="14.28515625" style="3" customWidth="1"/>
    <col min="264" max="265" width="11.5703125" style="3"/>
    <col min="266" max="266" width="2.7109375" style="3" customWidth="1"/>
    <col min="267" max="511" width="11.5703125" style="3"/>
    <col min="512" max="512" width="2.7109375" style="3" customWidth="1"/>
    <col min="513" max="513" width="11.5703125" style="3"/>
    <col min="514" max="515" width="6" style="3" customWidth="1"/>
    <col min="516" max="518" width="11.5703125" style="3"/>
    <col min="519" max="519" width="14.28515625" style="3" customWidth="1"/>
    <col min="520" max="521" width="11.5703125" style="3"/>
    <col min="522" max="522" width="2.7109375" style="3" customWidth="1"/>
    <col min="523" max="767" width="11.5703125" style="3"/>
    <col min="768" max="768" width="2.7109375" style="3" customWidth="1"/>
    <col min="769" max="769" width="11.5703125" style="3"/>
    <col min="770" max="771" width="6" style="3" customWidth="1"/>
    <col min="772" max="774" width="11.5703125" style="3"/>
    <col min="775" max="775" width="14.28515625" style="3" customWidth="1"/>
    <col min="776" max="777" width="11.5703125" style="3"/>
    <col min="778" max="778" width="2.7109375" style="3" customWidth="1"/>
    <col min="779" max="1023" width="11.5703125" style="3"/>
    <col min="1024" max="1024" width="2.7109375" style="3" customWidth="1"/>
    <col min="1025" max="1025" width="11.5703125" style="3"/>
    <col min="1026" max="1027" width="6" style="3" customWidth="1"/>
    <col min="1028" max="1030" width="11.5703125" style="3"/>
    <col min="1031" max="1031" width="14.28515625" style="3" customWidth="1"/>
    <col min="1032" max="1033" width="11.5703125" style="3"/>
    <col min="1034" max="1034" width="2.7109375" style="3" customWidth="1"/>
    <col min="1035" max="1279" width="11.5703125" style="3"/>
    <col min="1280" max="1280" width="2.7109375" style="3" customWidth="1"/>
    <col min="1281" max="1281" width="11.5703125" style="3"/>
    <col min="1282" max="1283" width="6" style="3" customWidth="1"/>
    <col min="1284" max="1286" width="11.5703125" style="3"/>
    <col min="1287" max="1287" width="14.28515625" style="3" customWidth="1"/>
    <col min="1288" max="1289" width="11.5703125" style="3"/>
    <col min="1290" max="1290" width="2.7109375" style="3" customWidth="1"/>
    <col min="1291" max="1535" width="11.5703125" style="3"/>
    <col min="1536" max="1536" width="2.7109375" style="3" customWidth="1"/>
    <col min="1537" max="1537" width="11.5703125" style="3"/>
    <col min="1538" max="1539" width="6" style="3" customWidth="1"/>
    <col min="1540" max="1542" width="11.5703125" style="3"/>
    <col min="1543" max="1543" width="14.28515625" style="3" customWidth="1"/>
    <col min="1544" max="1545" width="11.5703125" style="3"/>
    <col min="1546" max="1546" width="2.7109375" style="3" customWidth="1"/>
    <col min="1547" max="1791" width="11.5703125" style="3"/>
    <col min="1792" max="1792" width="2.7109375" style="3" customWidth="1"/>
    <col min="1793" max="1793" width="11.5703125" style="3"/>
    <col min="1794" max="1795" width="6" style="3" customWidth="1"/>
    <col min="1796" max="1798" width="11.5703125" style="3"/>
    <col min="1799" max="1799" width="14.28515625" style="3" customWidth="1"/>
    <col min="1800" max="1801" width="11.5703125" style="3"/>
    <col min="1802" max="1802" width="2.7109375" style="3" customWidth="1"/>
    <col min="1803" max="2047" width="11.5703125" style="3"/>
    <col min="2048" max="2048" width="2.7109375" style="3" customWidth="1"/>
    <col min="2049" max="2049" width="11.5703125" style="3"/>
    <col min="2050" max="2051" width="6" style="3" customWidth="1"/>
    <col min="2052" max="2054" width="11.5703125" style="3"/>
    <col min="2055" max="2055" width="14.28515625" style="3" customWidth="1"/>
    <col min="2056" max="2057" width="11.5703125" style="3"/>
    <col min="2058" max="2058" width="2.7109375" style="3" customWidth="1"/>
    <col min="2059" max="2303" width="11.5703125" style="3"/>
    <col min="2304" max="2304" width="2.7109375" style="3" customWidth="1"/>
    <col min="2305" max="2305" width="11.5703125" style="3"/>
    <col min="2306" max="2307" width="6" style="3" customWidth="1"/>
    <col min="2308" max="2310" width="11.5703125" style="3"/>
    <col min="2311" max="2311" width="14.28515625" style="3" customWidth="1"/>
    <col min="2312" max="2313" width="11.5703125" style="3"/>
    <col min="2314" max="2314" width="2.7109375" style="3" customWidth="1"/>
    <col min="2315" max="2559" width="11.5703125" style="3"/>
    <col min="2560" max="2560" width="2.7109375" style="3" customWidth="1"/>
    <col min="2561" max="2561" width="11.5703125" style="3"/>
    <col min="2562" max="2563" width="6" style="3" customWidth="1"/>
    <col min="2564" max="2566" width="11.5703125" style="3"/>
    <col min="2567" max="2567" width="14.28515625" style="3" customWidth="1"/>
    <col min="2568" max="2569" width="11.5703125" style="3"/>
    <col min="2570" max="2570" width="2.7109375" style="3" customWidth="1"/>
    <col min="2571" max="2815" width="11.5703125" style="3"/>
    <col min="2816" max="2816" width="2.7109375" style="3" customWidth="1"/>
    <col min="2817" max="2817" width="11.5703125" style="3"/>
    <col min="2818" max="2819" width="6" style="3" customWidth="1"/>
    <col min="2820" max="2822" width="11.5703125" style="3"/>
    <col min="2823" max="2823" width="14.28515625" style="3" customWidth="1"/>
    <col min="2824" max="2825" width="11.5703125" style="3"/>
    <col min="2826" max="2826" width="2.7109375" style="3" customWidth="1"/>
    <col min="2827" max="3071" width="11.5703125" style="3"/>
    <col min="3072" max="3072" width="2.7109375" style="3" customWidth="1"/>
    <col min="3073" max="3073" width="11.5703125" style="3"/>
    <col min="3074" max="3075" width="6" style="3" customWidth="1"/>
    <col min="3076" max="3078" width="11.5703125" style="3"/>
    <col min="3079" max="3079" width="14.28515625" style="3" customWidth="1"/>
    <col min="3080" max="3081" width="11.5703125" style="3"/>
    <col min="3082" max="3082" width="2.7109375" style="3" customWidth="1"/>
    <col min="3083" max="3327" width="11.5703125" style="3"/>
    <col min="3328" max="3328" width="2.7109375" style="3" customWidth="1"/>
    <col min="3329" max="3329" width="11.5703125" style="3"/>
    <col min="3330" max="3331" width="6" style="3" customWidth="1"/>
    <col min="3332" max="3334" width="11.5703125" style="3"/>
    <col min="3335" max="3335" width="14.28515625" style="3" customWidth="1"/>
    <col min="3336" max="3337" width="11.5703125" style="3"/>
    <col min="3338" max="3338" width="2.7109375" style="3" customWidth="1"/>
    <col min="3339" max="3583" width="11.5703125" style="3"/>
    <col min="3584" max="3584" width="2.7109375" style="3" customWidth="1"/>
    <col min="3585" max="3585" width="11.5703125" style="3"/>
    <col min="3586" max="3587" width="6" style="3" customWidth="1"/>
    <col min="3588" max="3590" width="11.5703125" style="3"/>
    <col min="3591" max="3591" width="14.28515625" style="3" customWidth="1"/>
    <col min="3592" max="3593" width="11.5703125" style="3"/>
    <col min="3594" max="3594" width="2.7109375" style="3" customWidth="1"/>
    <col min="3595" max="3839" width="11.5703125" style="3"/>
    <col min="3840" max="3840" width="2.7109375" style="3" customWidth="1"/>
    <col min="3841" max="3841" width="11.5703125" style="3"/>
    <col min="3842" max="3843" width="6" style="3" customWidth="1"/>
    <col min="3844" max="3846" width="11.5703125" style="3"/>
    <col min="3847" max="3847" width="14.28515625" style="3" customWidth="1"/>
    <col min="3848" max="3849" width="11.5703125" style="3"/>
    <col min="3850" max="3850" width="2.7109375" style="3" customWidth="1"/>
    <col min="3851" max="4095" width="11.5703125" style="3"/>
    <col min="4096" max="4096" width="2.7109375" style="3" customWidth="1"/>
    <col min="4097" max="4097" width="11.5703125" style="3"/>
    <col min="4098" max="4099" width="6" style="3" customWidth="1"/>
    <col min="4100" max="4102" width="11.5703125" style="3"/>
    <col min="4103" max="4103" width="14.28515625" style="3" customWidth="1"/>
    <col min="4104" max="4105" width="11.5703125" style="3"/>
    <col min="4106" max="4106" width="2.7109375" style="3" customWidth="1"/>
    <col min="4107" max="4351" width="11.5703125" style="3"/>
    <col min="4352" max="4352" width="2.7109375" style="3" customWidth="1"/>
    <col min="4353" max="4353" width="11.5703125" style="3"/>
    <col min="4354" max="4355" width="6" style="3" customWidth="1"/>
    <col min="4356" max="4358" width="11.5703125" style="3"/>
    <col min="4359" max="4359" width="14.28515625" style="3" customWidth="1"/>
    <col min="4360" max="4361" width="11.5703125" style="3"/>
    <col min="4362" max="4362" width="2.7109375" style="3" customWidth="1"/>
    <col min="4363" max="4607" width="11.5703125" style="3"/>
    <col min="4608" max="4608" width="2.7109375" style="3" customWidth="1"/>
    <col min="4609" max="4609" width="11.5703125" style="3"/>
    <col min="4610" max="4611" width="6" style="3" customWidth="1"/>
    <col min="4612" max="4614" width="11.5703125" style="3"/>
    <col min="4615" max="4615" width="14.28515625" style="3" customWidth="1"/>
    <col min="4616" max="4617" width="11.5703125" style="3"/>
    <col min="4618" max="4618" width="2.7109375" style="3" customWidth="1"/>
    <col min="4619" max="4863" width="11.5703125" style="3"/>
    <col min="4864" max="4864" width="2.7109375" style="3" customWidth="1"/>
    <col min="4865" max="4865" width="11.5703125" style="3"/>
    <col min="4866" max="4867" width="6" style="3" customWidth="1"/>
    <col min="4868" max="4870" width="11.5703125" style="3"/>
    <col min="4871" max="4871" width="14.28515625" style="3" customWidth="1"/>
    <col min="4872" max="4873" width="11.5703125" style="3"/>
    <col min="4874" max="4874" width="2.7109375" style="3" customWidth="1"/>
    <col min="4875" max="5119" width="11.5703125" style="3"/>
    <col min="5120" max="5120" width="2.7109375" style="3" customWidth="1"/>
    <col min="5121" max="5121" width="11.5703125" style="3"/>
    <col min="5122" max="5123" width="6" style="3" customWidth="1"/>
    <col min="5124" max="5126" width="11.5703125" style="3"/>
    <col min="5127" max="5127" width="14.28515625" style="3" customWidth="1"/>
    <col min="5128" max="5129" width="11.5703125" style="3"/>
    <col min="5130" max="5130" width="2.7109375" style="3" customWidth="1"/>
    <col min="5131" max="5375" width="11.5703125" style="3"/>
    <col min="5376" max="5376" width="2.7109375" style="3" customWidth="1"/>
    <col min="5377" max="5377" width="11.5703125" style="3"/>
    <col min="5378" max="5379" width="6" style="3" customWidth="1"/>
    <col min="5380" max="5382" width="11.5703125" style="3"/>
    <col min="5383" max="5383" width="14.28515625" style="3" customWidth="1"/>
    <col min="5384" max="5385" width="11.5703125" style="3"/>
    <col min="5386" max="5386" width="2.7109375" style="3" customWidth="1"/>
    <col min="5387" max="5631" width="11.5703125" style="3"/>
    <col min="5632" max="5632" width="2.7109375" style="3" customWidth="1"/>
    <col min="5633" max="5633" width="11.5703125" style="3"/>
    <col min="5634" max="5635" width="6" style="3" customWidth="1"/>
    <col min="5636" max="5638" width="11.5703125" style="3"/>
    <col min="5639" max="5639" width="14.28515625" style="3" customWidth="1"/>
    <col min="5640" max="5641" width="11.5703125" style="3"/>
    <col min="5642" max="5642" width="2.7109375" style="3" customWidth="1"/>
    <col min="5643" max="5887" width="11.5703125" style="3"/>
    <col min="5888" max="5888" width="2.7109375" style="3" customWidth="1"/>
    <col min="5889" max="5889" width="11.5703125" style="3"/>
    <col min="5890" max="5891" width="6" style="3" customWidth="1"/>
    <col min="5892" max="5894" width="11.5703125" style="3"/>
    <col min="5895" max="5895" width="14.28515625" style="3" customWidth="1"/>
    <col min="5896" max="5897" width="11.5703125" style="3"/>
    <col min="5898" max="5898" width="2.7109375" style="3" customWidth="1"/>
    <col min="5899" max="6143" width="11.5703125" style="3"/>
    <col min="6144" max="6144" width="2.7109375" style="3" customWidth="1"/>
    <col min="6145" max="6145" width="11.5703125" style="3"/>
    <col min="6146" max="6147" width="6" style="3" customWidth="1"/>
    <col min="6148" max="6150" width="11.5703125" style="3"/>
    <col min="6151" max="6151" width="14.28515625" style="3" customWidth="1"/>
    <col min="6152" max="6153" width="11.5703125" style="3"/>
    <col min="6154" max="6154" width="2.7109375" style="3" customWidth="1"/>
    <col min="6155" max="6399" width="11.5703125" style="3"/>
    <col min="6400" max="6400" width="2.7109375" style="3" customWidth="1"/>
    <col min="6401" max="6401" width="11.5703125" style="3"/>
    <col min="6402" max="6403" width="6" style="3" customWidth="1"/>
    <col min="6404" max="6406" width="11.5703125" style="3"/>
    <col min="6407" max="6407" width="14.28515625" style="3" customWidth="1"/>
    <col min="6408" max="6409" width="11.5703125" style="3"/>
    <col min="6410" max="6410" width="2.7109375" style="3" customWidth="1"/>
    <col min="6411" max="6655" width="11.5703125" style="3"/>
    <col min="6656" max="6656" width="2.7109375" style="3" customWidth="1"/>
    <col min="6657" max="6657" width="11.5703125" style="3"/>
    <col min="6658" max="6659" width="6" style="3" customWidth="1"/>
    <col min="6660" max="6662" width="11.5703125" style="3"/>
    <col min="6663" max="6663" width="14.28515625" style="3" customWidth="1"/>
    <col min="6664" max="6665" width="11.5703125" style="3"/>
    <col min="6666" max="6666" width="2.7109375" style="3" customWidth="1"/>
    <col min="6667" max="6911" width="11.5703125" style="3"/>
    <col min="6912" max="6912" width="2.7109375" style="3" customWidth="1"/>
    <col min="6913" max="6913" width="11.5703125" style="3"/>
    <col min="6914" max="6915" width="6" style="3" customWidth="1"/>
    <col min="6916" max="6918" width="11.5703125" style="3"/>
    <col min="6919" max="6919" width="14.28515625" style="3" customWidth="1"/>
    <col min="6920" max="6921" width="11.5703125" style="3"/>
    <col min="6922" max="6922" width="2.7109375" style="3" customWidth="1"/>
    <col min="6923" max="7167" width="11.5703125" style="3"/>
    <col min="7168" max="7168" width="2.7109375" style="3" customWidth="1"/>
    <col min="7169" max="7169" width="11.5703125" style="3"/>
    <col min="7170" max="7171" width="6" style="3" customWidth="1"/>
    <col min="7172" max="7174" width="11.5703125" style="3"/>
    <col min="7175" max="7175" width="14.28515625" style="3" customWidth="1"/>
    <col min="7176" max="7177" width="11.5703125" style="3"/>
    <col min="7178" max="7178" width="2.7109375" style="3" customWidth="1"/>
    <col min="7179" max="7423" width="11.5703125" style="3"/>
    <col min="7424" max="7424" width="2.7109375" style="3" customWidth="1"/>
    <col min="7425" max="7425" width="11.5703125" style="3"/>
    <col min="7426" max="7427" width="6" style="3" customWidth="1"/>
    <col min="7428" max="7430" width="11.5703125" style="3"/>
    <col min="7431" max="7431" width="14.28515625" style="3" customWidth="1"/>
    <col min="7432" max="7433" width="11.5703125" style="3"/>
    <col min="7434" max="7434" width="2.7109375" style="3" customWidth="1"/>
    <col min="7435" max="7679" width="11.5703125" style="3"/>
    <col min="7680" max="7680" width="2.7109375" style="3" customWidth="1"/>
    <col min="7681" max="7681" width="11.5703125" style="3"/>
    <col min="7682" max="7683" width="6" style="3" customWidth="1"/>
    <col min="7684" max="7686" width="11.5703125" style="3"/>
    <col min="7687" max="7687" width="14.28515625" style="3" customWidth="1"/>
    <col min="7688" max="7689" width="11.5703125" style="3"/>
    <col min="7690" max="7690" width="2.7109375" style="3" customWidth="1"/>
    <col min="7691" max="7935" width="11.5703125" style="3"/>
    <col min="7936" max="7936" width="2.7109375" style="3" customWidth="1"/>
    <col min="7937" max="7937" width="11.5703125" style="3"/>
    <col min="7938" max="7939" width="6" style="3" customWidth="1"/>
    <col min="7940" max="7942" width="11.5703125" style="3"/>
    <col min="7943" max="7943" width="14.28515625" style="3" customWidth="1"/>
    <col min="7944" max="7945" width="11.5703125" style="3"/>
    <col min="7946" max="7946" width="2.7109375" style="3" customWidth="1"/>
    <col min="7947" max="8191" width="11.5703125" style="3"/>
    <col min="8192" max="8192" width="2.7109375" style="3" customWidth="1"/>
    <col min="8193" max="8193" width="11.5703125" style="3"/>
    <col min="8194" max="8195" width="6" style="3" customWidth="1"/>
    <col min="8196" max="8198" width="11.5703125" style="3"/>
    <col min="8199" max="8199" width="14.28515625" style="3" customWidth="1"/>
    <col min="8200" max="8201" width="11.5703125" style="3"/>
    <col min="8202" max="8202" width="2.7109375" style="3" customWidth="1"/>
    <col min="8203" max="8447" width="11.5703125" style="3"/>
    <col min="8448" max="8448" width="2.7109375" style="3" customWidth="1"/>
    <col min="8449" max="8449" width="11.5703125" style="3"/>
    <col min="8450" max="8451" width="6" style="3" customWidth="1"/>
    <col min="8452" max="8454" width="11.5703125" style="3"/>
    <col min="8455" max="8455" width="14.28515625" style="3" customWidth="1"/>
    <col min="8456" max="8457" width="11.5703125" style="3"/>
    <col min="8458" max="8458" width="2.7109375" style="3" customWidth="1"/>
    <col min="8459" max="8703" width="11.5703125" style="3"/>
    <col min="8704" max="8704" width="2.7109375" style="3" customWidth="1"/>
    <col min="8705" max="8705" width="11.5703125" style="3"/>
    <col min="8706" max="8707" width="6" style="3" customWidth="1"/>
    <col min="8708" max="8710" width="11.5703125" style="3"/>
    <col min="8711" max="8711" width="14.28515625" style="3" customWidth="1"/>
    <col min="8712" max="8713" width="11.5703125" style="3"/>
    <col min="8714" max="8714" width="2.7109375" style="3" customWidth="1"/>
    <col min="8715" max="8959" width="11.5703125" style="3"/>
    <col min="8960" max="8960" width="2.7109375" style="3" customWidth="1"/>
    <col min="8961" max="8961" width="11.5703125" style="3"/>
    <col min="8962" max="8963" width="6" style="3" customWidth="1"/>
    <col min="8964" max="8966" width="11.5703125" style="3"/>
    <col min="8967" max="8967" width="14.28515625" style="3" customWidth="1"/>
    <col min="8968" max="8969" width="11.5703125" style="3"/>
    <col min="8970" max="8970" width="2.7109375" style="3" customWidth="1"/>
    <col min="8971" max="9215" width="11.5703125" style="3"/>
    <col min="9216" max="9216" width="2.7109375" style="3" customWidth="1"/>
    <col min="9217" max="9217" width="11.5703125" style="3"/>
    <col min="9218" max="9219" width="6" style="3" customWidth="1"/>
    <col min="9220" max="9222" width="11.5703125" style="3"/>
    <col min="9223" max="9223" width="14.28515625" style="3" customWidth="1"/>
    <col min="9224" max="9225" width="11.5703125" style="3"/>
    <col min="9226" max="9226" width="2.7109375" style="3" customWidth="1"/>
    <col min="9227" max="9471" width="11.5703125" style="3"/>
    <col min="9472" max="9472" width="2.7109375" style="3" customWidth="1"/>
    <col min="9473" max="9473" width="11.5703125" style="3"/>
    <col min="9474" max="9475" width="6" style="3" customWidth="1"/>
    <col min="9476" max="9478" width="11.5703125" style="3"/>
    <col min="9479" max="9479" width="14.28515625" style="3" customWidth="1"/>
    <col min="9480" max="9481" width="11.5703125" style="3"/>
    <col min="9482" max="9482" width="2.7109375" style="3" customWidth="1"/>
    <col min="9483" max="9727" width="11.5703125" style="3"/>
    <col min="9728" max="9728" width="2.7109375" style="3" customWidth="1"/>
    <col min="9729" max="9729" width="11.5703125" style="3"/>
    <col min="9730" max="9731" width="6" style="3" customWidth="1"/>
    <col min="9732" max="9734" width="11.5703125" style="3"/>
    <col min="9735" max="9735" width="14.28515625" style="3" customWidth="1"/>
    <col min="9736" max="9737" width="11.5703125" style="3"/>
    <col min="9738" max="9738" width="2.7109375" style="3" customWidth="1"/>
    <col min="9739" max="9983" width="11.5703125" style="3"/>
    <col min="9984" max="9984" width="2.7109375" style="3" customWidth="1"/>
    <col min="9985" max="9985" width="11.5703125" style="3"/>
    <col min="9986" max="9987" width="6" style="3" customWidth="1"/>
    <col min="9988" max="9990" width="11.5703125" style="3"/>
    <col min="9991" max="9991" width="14.28515625" style="3" customWidth="1"/>
    <col min="9992" max="9993" width="11.5703125" style="3"/>
    <col min="9994" max="9994" width="2.7109375" style="3" customWidth="1"/>
    <col min="9995" max="10239" width="11.5703125" style="3"/>
    <col min="10240" max="10240" width="2.7109375" style="3" customWidth="1"/>
    <col min="10241" max="10241" width="11.5703125" style="3"/>
    <col min="10242" max="10243" width="6" style="3" customWidth="1"/>
    <col min="10244" max="10246" width="11.5703125" style="3"/>
    <col min="10247" max="10247" width="14.28515625" style="3" customWidth="1"/>
    <col min="10248" max="10249" width="11.5703125" style="3"/>
    <col min="10250" max="10250" width="2.7109375" style="3" customWidth="1"/>
    <col min="10251" max="10495" width="11.5703125" style="3"/>
    <col min="10496" max="10496" width="2.7109375" style="3" customWidth="1"/>
    <col min="10497" max="10497" width="11.5703125" style="3"/>
    <col min="10498" max="10499" width="6" style="3" customWidth="1"/>
    <col min="10500" max="10502" width="11.5703125" style="3"/>
    <col min="10503" max="10503" width="14.28515625" style="3" customWidth="1"/>
    <col min="10504" max="10505" width="11.5703125" style="3"/>
    <col min="10506" max="10506" width="2.7109375" style="3" customWidth="1"/>
    <col min="10507" max="10751" width="11.5703125" style="3"/>
    <col min="10752" max="10752" width="2.7109375" style="3" customWidth="1"/>
    <col min="10753" max="10753" width="11.5703125" style="3"/>
    <col min="10754" max="10755" width="6" style="3" customWidth="1"/>
    <col min="10756" max="10758" width="11.5703125" style="3"/>
    <col min="10759" max="10759" width="14.28515625" style="3" customWidth="1"/>
    <col min="10760" max="10761" width="11.5703125" style="3"/>
    <col min="10762" max="10762" width="2.7109375" style="3" customWidth="1"/>
    <col min="10763" max="11007" width="11.5703125" style="3"/>
    <col min="11008" max="11008" width="2.7109375" style="3" customWidth="1"/>
    <col min="11009" max="11009" width="11.5703125" style="3"/>
    <col min="11010" max="11011" width="6" style="3" customWidth="1"/>
    <col min="11012" max="11014" width="11.5703125" style="3"/>
    <col min="11015" max="11015" width="14.28515625" style="3" customWidth="1"/>
    <col min="11016" max="11017" width="11.5703125" style="3"/>
    <col min="11018" max="11018" width="2.7109375" style="3" customWidth="1"/>
    <col min="11019" max="11263" width="11.5703125" style="3"/>
    <col min="11264" max="11264" width="2.7109375" style="3" customWidth="1"/>
    <col min="11265" max="11265" width="11.5703125" style="3"/>
    <col min="11266" max="11267" width="6" style="3" customWidth="1"/>
    <col min="11268" max="11270" width="11.5703125" style="3"/>
    <col min="11271" max="11271" width="14.28515625" style="3" customWidth="1"/>
    <col min="11272" max="11273" width="11.5703125" style="3"/>
    <col min="11274" max="11274" width="2.7109375" style="3" customWidth="1"/>
    <col min="11275" max="11519" width="11.5703125" style="3"/>
    <col min="11520" max="11520" width="2.7109375" style="3" customWidth="1"/>
    <col min="11521" max="11521" width="11.5703125" style="3"/>
    <col min="11522" max="11523" width="6" style="3" customWidth="1"/>
    <col min="11524" max="11526" width="11.5703125" style="3"/>
    <col min="11527" max="11527" width="14.28515625" style="3" customWidth="1"/>
    <col min="11528" max="11529" width="11.5703125" style="3"/>
    <col min="11530" max="11530" width="2.7109375" style="3" customWidth="1"/>
    <col min="11531" max="11775" width="11.5703125" style="3"/>
    <col min="11776" max="11776" width="2.7109375" style="3" customWidth="1"/>
    <col min="11777" max="11777" width="11.5703125" style="3"/>
    <col min="11778" max="11779" width="6" style="3" customWidth="1"/>
    <col min="11780" max="11782" width="11.5703125" style="3"/>
    <col min="11783" max="11783" width="14.28515625" style="3" customWidth="1"/>
    <col min="11784" max="11785" width="11.5703125" style="3"/>
    <col min="11786" max="11786" width="2.7109375" style="3" customWidth="1"/>
    <col min="11787" max="12031" width="11.5703125" style="3"/>
    <col min="12032" max="12032" width="2.7109375" style="3" customWidth="1"/>
    <col min="12033" max="12033" width="11.5703125" style="3"/>
    <col min="12034" max="12035" width="6" style="3" customWidth="1"/>
    <col min="12036" max="12038" width="11.5703125" style="3"/>
    <col min="12039" max="12039" width="14.28515625" style="3" customWidth="1"/>
    <col min="12040" max="12041" width="11.5703125" style="3"/>
    <col min="12042" max="12042" width="2.7109375" style="3" customWidth="1"/>
    <col min="12043" max="12287" width="11.5703125" style="3"/>
    <col min="12288" max="12288" width="2.7109375" style="3" customWidth="1"/>
    <col min="12289" max="12289" width="11.5703125" style="3"/>
    <col min="12290" max="12291" width="6" style="3" customWidth="1"/>
    <col min="12292" max="12294" width="11.5703125" style="3"/>
    <col min="12295" max="12295" width="14.28515625" style="3" customWidth="1"/>
    <col min="12296" max="12297" width="11.5703125" style="3"/>
    <col min="12298" max="12298" width="2.7109375" style="3" customWidth="1"/>
    <col min="12299" max="12543" width="11.5703125" style="3"/>
    <col min="12544" max="12544" width="2.7109375" style="3" customWidth="1"/>
    <col min="12545" max="12545" width="11.5703125" style="3"/>
    <col min="12546" max="12547" width="6" style="3" customWidth="1"/>
    <col min="12548" max="12550" width="11.5703125" style="3"/>
    <col min="12551" max="12551" width="14.28515625" style="3" customWidth="1"/>
    <col min="12552" max="12553" width="11.5703125" style="3"/>
    <col min="12554" max="12554" width="2.7109375" style="3" customWidth="1"/>
    <col min="12555" max="12799" width="11.5703125" style="3"/>
    <col min="12800" max="12800" width="2.7109375" style="3" customWidth="1"/>
    <col min="12801" max="12801" width="11.5703125" style="3"/>
    <col min="12802" max="12803" width="6" style="3" customWidth="1"/>
    <col min="12804" max="12806" width="11.5703125" style="3"/>
    <col min="12807" max="12807" width="14.28515625" style="3" customWidth="1"/>
    <col min="12808" max="12809" width="11.5703125" style="3"/>
    <col min="12810" max="12810" width="2.7109375" style="3" customWidth="1"/>
    <col min="12811" max="13055" width="11.5703125" style="3"/>
    <col min="13056" max="13056" width="2.7109375" style="3" customWidth="1"/>
    <col min="13057" max="13057" width="11.5703125" style="3"/>
    <col min="13058" max="13059" width="6" style="3" customWidth="1"/>
    <col min="13060" max="13062" width="11.5703125" style="3"/>
    <col min="13063" max="13063" width="14.28515625" style="3" customWidth="1"/>
    <col min="13064" max="13065" width="11.5703125" style="3"/>
    <col min="13066" max="13066" width="2.7109375" style="3" customWidth="1"/>
    <col min="13067" max="13311" width="11.5703125" style="3"/>
    <col min="13312" max="13312" width="2.7109375" style="3" customWidth="1"/>
    <col min="13313" max="13313" width="11.5703125" style="3"/>
    <col min="13314" max="13315" width="6" style="3" customWidth="1"/>
    <col min="13316" max="13318" width="11.5703125" style="3"/>
    <col min="13319" max="13319" width="14.28515625" style="3" customWidth="1"/>
    <col min="13320" max="13321" width="11.5703125" style="3"/>
    <col min="13322" max="13322" width="2.7109375" style="3" customWidth="1"/>
    <col min="13323" max="13567" width="11.5703125" style="3"/>
    <col min="13568" max="13568" width="2.7109375" style="3" customWidth="1"/>
    <col min="13569" max="13569" width="11.5703125" style="3"/>
    <col min="13570" max="13571" width="6" style="3" customWidth="1"/>
    <col min="13572" max="13574" width="11.5703125" style="3"/>
    <col min="13575" max="13575" width="14.28515625" style="3" customWidth="1"/>
    <col min="13576" max="13577" width="11.5703125" style="3"/>
    <col min="13578" max="13578" width="2.7109375" style="3" customWidth="1"/>
    <col min="13579" max="13823" width="11.5703125" style="3"/>
    <col min="13824" max="13824" width="2.7109375" style="3" customWidth="1"/>
    <col min="13825" max="13825" width="11.5703125" style="3"/>
    <col min="13826" max="13827" width="6" style="3" customWidth="1"/>
    <col min="13828" max="13830" width="11.5703125" style="3"/>
    <col min="13831" max="13831" width="14.28515625" style="3" customWidth="1"/>
    <col min="13832" max="13833" width="11.5703125" style="3"/>
    <col min="13834" max="13834" width="2.7109375" style="3" customWidth="1"/>
    <col min="13835" max="14079" width="11.5703125" style="3"/>
    <col min="14080" max="14080" width="2.7109375" style="3" customWidth="1"/>
    <col min="14081" max="14081" width="11.5703125" style="3"/>
    <col min="14082" max="14083" width="6" style="3" customWidth="1"/>
    <col min="14084" max="14086" width="11.5703125" style="3"/>
    <col min="14087" max="14087" width="14.28515625" style="3" customWidth="1"/>
    <col min="14088" max="14089" width="11.5703125" style="3"/>
    <col min="14090" max="14090" width="2.7109375" style="3" customWidth="1"/>
    <col min="14091" max="14335" width="11.5703125" style="3"/>
    <col min="14336" max="14336" width="2.7109375" style="3" customWidth="1"/>
    <col min="14337" max="14337" width="11.5703125" style="3"/>
    <col min="14338" max="14339" width="6" style="3" customWidth="1"/>
    <col min="14340" max="14342" width="11.5703125" style="3"/>
    <col min="14343" max="14343" width="14.28515625" style="3" customWidth="1"/>
    <col min="14344" max="14345" width="11.5703125" style="3"/>
    <col min="14346" max="14346" width="2.7109375" style="3" customWidth="1"/>
    <col min="14347" max="14591" width="11.5703125" style="3"/>
    <col min="14592" max="14592" width="2.7109375" style="3" customWidth="1"/>
    <col min="14593" max="14593" width="11.5703125" style="3"/>
    <col min="14594" max="14595" width="6" style="3" customWidth="1"/>
    <col min="14596" max="14598" width="11.5703125" style="3"/>
    <col min="14599" max="14599" width="14.28515625" style="3" customWidth="1"/>
    <col min="14600" max="14601" width="11.5703125" style="3"/>
    <col min="14602" max="14602" width="2.7109375" style="3" customWidth="1"/>
    <col min="14603" max="14847" width="11.5703125" style="3"/>
    <col min="14848" max="14848" width="2.7109375" style="3" customWidth="1"/>
    <col min="14849" max="14849" width="11.5703125" style="3"/>
    <col min="14850" max="14851" width="6" style="3" customWidth="1"/>
    <col min="14852" max="14854" width="11.5703125" style="3"/>
    <col min="14855" max="14855" width="14.28515625" style="3" customWidth="1"/>
    <col min="14856" max="14857" width="11.5703125" style="3"/>
    <col min="14858" max="14858" width="2.7109375" style="3" customWidth="1"/>
    <col min="14859" max="15103" width="11.5703125" style="3"/>
    <col min="15104" max="15104" width="2.7109375" style="3" customWidth="1"/>
    <col min="15105" max="15105" width="11.5703125" style="3"/>
    <col min="15106" max="15107" width="6" style="3" customWidth="1"/>
    <col min="15108" max="15110" width="11.5703125" style="3"/>
    <col min="15111" max="15111" width="14.28515625" style="3" customWidth="1"/>
    <col min="15112" max="15113" width="11.5703125" style="3"/>
    <col min="15114" max="15114" width="2.7109375" style="3" customWidth="1"/>
    <col min="15115" max="15359" width="11.5703125" style="3"/>
    <col min="15360" max="15360" width="2.7109375" style="3" customWidth="1"/>
    <col min="15361" max="15361" width="11.5703125" style="3"/>
    <col min="15362" max="15363" width="6" style="3" customWidth="1"/>
    <col min="15364" max="15366" width="11.5703125" style="3"/>
    <col min="15367" max="15367" width="14.28515625" style="3" customWidth="1"/>
    <col min="15368" max="15369" width="11.5703125" style="3"/>
    <col min="15370" max="15370" width="2.7109375" style="3" customWidth="1"/>
    <col min="15371" max="15615" width="11.5703125" style="3"/>
    <col min="15616" max="15616" width="2.7109375" style="3" customWidth="1"/>
    <col min="15617" max="15617" width="11.5703125" style="3"/>
    <col min="15618" max="15619" width="6" style="3" customWidth="1"/>
    <col min="15620" max="15622" width="11.5703125" style="3"/>
    <col min="15623" max="15623" width="14.28515625" style="3" customWidth="1"/>
    <col min="15624" max="15625" width="11.5703125" style="3"/>
    <col min="15626" max="15626" width="2.7109375" style="3" customWidth="1"/>
    <col min="15627" max="15871" width="11.5703125" style="3"/>
    <col min="15872" max="15872" width="2.7109375" style="3" customWidth="1"/>
    <col min="15873" max="15873" width="11.5703125" style="3"/>
    <col min="15874" max="15875" width="6" style="3" customWidth="1"/>
    <col min="15876" max="15878" width="11.5703125" style="3"/>
    <col min="15879" max="15879" width="14.28515625" style="3" customWidth="1"/>
    <col min="15880" max="15881" width="11.5703125" style="3"/>
    <col min="15882" max="15882" width="2.7109375" style="3" customWidth="1"/>
    <col min="15883" max="16127" width="11.5703125" style="3"/>
    <col min="16128" max="16128" width="2.7109375" style="3" customWidth="1"/>
    <col min="16129" max="16129" width="11.5703125" style="3"/>
    <col min="16130" max="16131" width="6" style="3" customWidth="1"/>
    <col min="16132" max="16134" width="11.5703125" style="3"/>
    <col min="16135" max="16135" width="14.28515625" style="3" customWidth="1"/>
    <col min="16136" max="16137" width="11.5703125" style="3"/>
    <col min="16138" max="16138" width="2.7109375" style="3" customWidth="1"/>
    <col min="16139" max="16384" width="11.5703125" style="3"/>
  </cols>
  <sheetData>
    <row r="1" spans="1:19" ht="9" customHeight="1">
      <c r="A1" s="1"/>
      <c r="B1" s="8"/>
      <c r="C1" s="8"/>
      <c r="D1" s="8"/>
      <c r="E1" s="8"/>
      <c r="F1" s="8"/>
      <c r="G1" s="8"/>
      <c r="H1" s="8"/>
      <c r="I1" s="8"/>
      <c r="J1" s="2"/>
    </row>
    <row r="2" spans="1:19" ht="18" customHeight="1">
      <c r="A2" s="4"/>
      <c r="B2" s="652" t="s">
        <v>0</v>
      </c>
      <c r="C2" s="652"/>
      <c r="D2" s="652"/>
      <c r="E2" s="652"/>
      <c r="F2" s="652"/>
      <c r="G2" s="652"/>
      <c r="H2" s="652"/>
      <c r="I2" s="652"/>
      <c r="J2" s="5"/>
    </row>
    <row r="3" spans="1:19" ht="15" customHeight="1">
      <c r="A3" s="4"/>
      <c r="B3" s="712" t="s">
        <v>82</v>
      </c>
      <c r="C3" s="712"/>
      <c r="D3" s="712"/>
      <c r="E3" s="712"/>
      <c r="F3" s="712"/>
      <c r="G3" s="712"/>
      <c r="H3" s="712"/>
      <c r="I3" s="712"/>
      <c r="J3" s="823"/>
    </row>
    <row r="4" spans="1:19" ht="14.25" customHeight="1">
      <c r="A4" s="4"/>
      <c r="B4" s="654" t="s">
        <v>263</v>
      </c>
      <c r="C4" s="654"/>
      <c r="D4" s="654"/>
      <c r="E4" s="654"/>
      <c r="F4" s="654"/>
      <c r="G4" s="654"/>
      <c r="H4" s="654"/>
      <c r="I4" s="654"/>
      <c r="J4" s="5"/>
    </row>
    <row r="5" spans="1:19" ht="14.25" customHeight="1">
      <c r="A5" s="4"/>
      <c r="B5" s="819" t="s">
        <v>264</v>
      </c>
      <c r="C5" s="820"/>
      <c r="D5" s="820"/>
      <c r="E5" s="820"/>
      <c r="F5" s="820"/>
      <c r="G5" s="820"/>
      <c r="H5" s="820"/>
      <c r="I5" s="820"/>
      <c r="J5" s="5"/>
    </row>
    <row r="6" spans="1:19" ht="10.5" customHeight="1">
      <c r="A6" s="4"/>
      <c r="B6" s="9"/>
      <c r="C6" s="9"/>
      <c r="D6" s="9"/>
      <c r="E6" s="9"/>
      <c r="F6" s="9"/>
      <c r="G6" s="9"/>
      <c r="H6" s="9"/>
      <c r="I6" s="9"/>
      <c r="J6" s="5"/>
    </row>
    <row r="7" spans="1:19" ht="21">
      <c r="A7" s="4"/>
      <c r="B7" s="275"/>
      <c r="C7" s="821" t="s">
        <v>215</v>
      </c>
      <c r="D7" s="821"/>
      <c r="E7" s="821"/>
      <c r="F7" s="821"/>
      <c r="G7" s="821"/>
      <c r="H7" s="821"/>
      <c r="I7" s="277"/>
      <c r="J7" s="5"/>
    </row>
    <row r="8" spans="1:19" ht="15.75">
      <c r="A8" s="4"/>
      <c r="B8" s="11"/>
      <c r="C8" s="11"/>
      <c r="D8" s="11"/>
      <c r="E8" s="11"/>
      <c r="F8" s="11"/>
      <c r="G8" s="11"/>
      <c r="H8" s="11"/>
      <c r="I8" s="11"/>
      <c r="J8" s="5"/>
    </row>
    <row r="9" spans="1:19" ht="33" customHeight="1">
      <c r="A9" s="4"/>
      <c r="B9" s="237" t="s">
        <v>3</v>
      </c>
      <c r="C9" s="13"/>
      <c r="D9" s="657" t="str">
        <f>'HOJA MASTER'!C4</f>
        <v>CONSTRUCCIÓN DE TERRACERIAS EN PISTA DE ATLETISMO EN LA UNIDAD DEPORTIVA, COLÓN, QRO.</v>
      </c>
      <c r="E9" s="657"/>
      <c r="F9" s="657"/>
      <c r="G9" s="657"/>
      <c r="H9" s="657"/>
      <c r="I9" s="657"/>
      <c r="J9" s="21"/>
    </row>
    <row r="10" spans="1:19" ht="15.75">
      <c r="A10" s="4"/>
      <c r="B10" s="12" t="s">
        <v>216</v>
      </c>
      <c r="C10" s="13"/>
      <c r="D10" s="30" t="str">
        <f>'HOJA MASTER'!C6</f>
        <v>CABECERA MUNICIPAL</v>
      </c>
      <c r="E10" s="24"/>
      <c r="F10" s="225"/>
      <c r="G10" s="225"/>
      <c r="H10" s="11"/>
      <c r="I10" s="11"/>
      <c r="J10" s="21"/>
    </row>
    <row r="11" spans="1:19" ht="15.75">
      <c r="A11" s="4"/>
      <c r="B11" s="12"/>
      <c r="C11" s="13"/>
      <c r="D11" s="142"/>
      <c r="E11" s="142"/>
      <c r="F11" s="13"/>
      <c r="G11" s="13"/>
      <c r="H11" s="11"/>
      <c r="I11" s="11"/>
      <c r="J11" s="21"/>
    </row>
    <row r="12" spans="1:19" ht="15" customHeight="1">
      <c r="A12" s="4"/>
      <c r="B12" s="816" t="s">
        <v>261</v>
      </c>
      <c r="C12" s="816"/>
      <c r="D12" s="816"/>
      <c r="E12" s="816"/>
      <c r="F12" s="816"/>
      <c r="G12" s="816"/>
      <c r="H12" s="816"/>
      <c r="I12" s="816"/>
      <c r="J12" s="21"/>
      <c r="L12" s="816"/>
      <c r="M12" s="816"/>
      <c r="N12" s="816"/>
      <c r="O12" s="816"/>
      <c r="P12" s="816"/>
      <c r="Q12" s="816"/>
      <c r="R12" s="816"/>
      <c r="S12" s="816"/>
    </row>
    <row r="13" spans="1:19" ht="15">
      <c r="A13" s="4"/>
      <c r="B13" s="816"/>
      <c r="C13" s="816"/>
      <c r="D13" s="816"/>
      <c r="E13" s="816"/>
      <c r="F13" s="816"/>
      <c r="G13" s="816"/>
      <c r="H13" s="816"/>
      <c r="I13" s="816"/>
      <c r="J13" s="21"/>
      <c r="L13" s="816"/>
      <c r="M13" s="816"/>
      <c r="N13" s="816"/>
      <c r="O13" s="816"/>
      <c r="P13" s="816"/>
      <c r="Q13" s="816"/>
      <c r="R13" s="816"/>
      <c r="S13" s="816"/>
    </row>
    <row r="14" spans="1:19" ht="20.25" customHeight="1">
      <c r="A14" s="4"/>
      <c r="B14" s="816"/>
      <c r="C14" s="816"/>
      <c r="D14" s="816"/>
      <c r="E14" s="816"/>
      <c r="F14" s="816"/>
      <c r="G14" s="816"/>
      <c r="H14" s="816"/>
      <c r="I14" s="816"/>
      <c r="J14" s="21"/>
      <c r="L14" s="816"/>
      <c r="M14" s="816"/>
      <c r="N14" s="816"/>
      <c r="O14" s="816"/>
      <c r="P14" s="816"/>
      <c r="Q14" s="816"/>
      <c r="R14" s="816"/>
      <c r="S14" s="816"/>
    </row>
    <row r="15" spans="1:19" ht="15">
      <c r="A15" s="4"/>
      <c r="B15" s="822"/>
      <c r="C15" s="822"/>
      <c r="D15" s="822"/>
      <c r="E15" s="822"/>
      <c r="F15" s="822"/>
      <c r="G15" s="822"/>
      <c r="H15" s="822"/>
      <c r="I15" s="822"/>
      <c r="J15" s="21"/>
      <c r="L15" s="822"/>
      <c r="M15" s="822"/>
      <c r="N15" s="822"/>
      <c r="O15" s="822"/>
      <c r="P15" s="822"/>
      <c r="Q15" s="822"/>
      <c r="R15" s="822"/>
      <c r="S15" s="822"/>
    </row>
    <row r="16" spans="1:19" ht="15">
      <c r="A16" s="4"/>
      <c r="B16" s="145"/>
      <c r="C16" s="145"/>
      <c r="D16" s="145"/>
      <c r="E16" s="145"/>
      <c r="F16" s="145"/>
      <c r="G16" s="145"/>
      <c r="H16" s="145"/>
      <c r="I16" s="145"/>
      <c r="J16" s="21"/>
    </row>
    <row r="17" spans="1:20">
      <c r="A17" s="4"/>
      <c r="D17" s="12"/>
      <c r="E17" s="824" t="s">
        <v>217</v>
      </c>
      <c r="F17" s="824"/>
      <c r="G17" s="12"/>
      <c r="H17" s="146"/>
      <c r="I17" s="12"/>
      <c r="J17" s="22"/>
    </row>
    <row r="18" spans="1:20">
      <c r="A18" s="4"/>
      <c r="D18" s="824" t="s">
        <v>218</v>
      </c>
      <c r="E18" s="824"/>
      <c r="F18" s="824"/>
      <c r="G18" s="824"/>
      <c r="H18" s="146"/>
      <c r="I18" s="146"/>
      <c r="J18" s="22"/>
    </row>
    <row r="19" spans="1:20">
      <c r="A19" s="4"/>
      <c r="D19" s="285"/>
      <c r="E19" s="285"/>
      <c r="F19" s="285"/>
      <c r="G19" s="285"/>
      <c r="H19" s="146"/>
      <c r="I19" s="146"/>
      <c r="J19" s="22"/>
    </row>
    <row r="20" spans="1:20">
      <c r="A20" s="4"/>
      <c r="D20" s="285"/>
      <c r="E20" s="285"/>
      <c r="F20" s="285"/>
      <c r="G20" s="285"/>
      <c r="H20" s="146"/>
      <c r="I20" s="146"/>
      <c r="J20" s="22"/>
    </row>
    <row r="21" spans="1:20">
      <c r="A21" s="4"/>
      <c r="D21" s="285"/>
      <c r="E21" s="285"/>
      <c r="F21" s="285"/>
      <c r="G21" s="285"/>
      <c r="H21" s="146"/>
      <c r="I21" s="146"/>
      <c r="J21" s="22"/>
    </row>
    <row r="22" spans="1:20">
      <c r="A22" s="4"/>
      <c r="D22" s="285"/>
      <c r="E22" s="285"/>
      <c r="F22" s="285"/>
      <c r="G22" s="285"/>
      <c r="H22" s="146"/>
      <c r="I22" s="146"/>
      <c r="J22" s="22"/>
    </row>
    <row r="23" spans="1:20">
      <c r="A23" s="4"/>
      <c r="D23" s="285"/>
      <c r="E23" s="285"/>
      <c r="F23" s="285"/>
      <c r="G23" s="285"/>
      <c r="H23" s="146"/>
      <c r="I23" s="146"/>
      <c r="J23" s="22"/>
    </row>
    <row r="24" spans="1:20">
      <c r="A24" s="4"/>
      <c r="B24" s="145"/>
      <c r="C24" s="145"/>
      <c r="D24" s="145"/>
      <c r="E24" s="145"/>
      <c r="F24" s="145"/>
      <c r="G24" s="145"/>
      <c r="H24" s="145"/>
      <c r="I24" s="145"/>
      <c r="J24" s="22"/>
    </row>
    <row r="25" spans="1:20" ht="13.5" thickBot="1">
      <c r="A25" s="4"/>
      <c r="B25" s="145"/>
      <c r="C25" s="145"/>
      <c r="D25" s="826" t="s">
        <v>257</v>
      </c>
      <c r="E25" s="826"/>
      <c r="F25" s="826"/>
      <c r="G25" s="826"/>
      <c r="H25" s="145"/>
      <c r="I25" s="145"/>
      <c r="J25" s="22"/>
      <c r="L25" s="822"/>
      <c r="M25" s="822"/>
      <c r="N25" s="822"/>
      <c r="O25" s="822"/>
      <c r="P25" s="822"/>
      <c r="Q25" s="822"/>
      <c r="R25" s="822"/>
      <c r="S25" s="822"/>
    </row>
    <row r="26" spans="1:20" ht="21" customHeight="1" thickTop="1">
      <c r="A26" s="4"/>
      <c r="B26" s="145"/>
      <c r="C26" s="145"/>
      <c r="D26" s="827" t="s">
        <v>260</v>
      </c>
      <c r="E26" s="827"/>
      <c r="F26" s="827"/>
      <c r="G26" s="827"/>
      <c r="H26" s="142"/>
      <c r="I26" s="142"/>
      <c r="J26" s="22"/>
      <c r="L26" s="822"/>
      <c r="M26" s="822"/>
      <c r="N26" s="822"/>
      <c r="O26" s="822"/>
      <c r="P26" s="822"/>
      <c r="Q26" s="822"/>
      <c r="R26" s="822"/>
      <c r="S26" s="822"/>
    </row>
    <row r="27" spans="1:20">
      <c r="A27" s="4"/>
      <c r="B27" s="149"/>
      <c r="C27" s="149"/>
      <c r="D27" s="152"/>
      <c r="E27" s="152"/>
      <c r="F27" s="152"/>
      <c r="G27" s="13"/>
      <c r="H27" s="13"/>
      <c r="I27" s="13"/>
      <c r="J27" s="22"/>
      <c r="L27" s="822"/>
      <c r="M27" s="822"/>
      <c r="N27" s="822"/>
      <c r="O27" s="822"/>
      <c r="P27" s="822"/>
      <c r="Q27" s="822"/>
      <c r="R27" s="822"/>
      <c r="S27" s="822"/>
    </row>
    <row r="28" spans="1:20">
      <c r="A28" s="4"/>
      <c r="E28" s="149"/>
      <c r="F28" s="149"/>
      <c r="G28" s="142"/>
      <c r="H28" s="142"/>
      <c r="I28" s="142"/>
      <c r="J28" s="22"/>
      <c r="L28" s="822"/>
      <c r="M28" s="822"/>
      <c r="N28" s="822"/>
      <c r="O28" s="822"/>
      <c r="P28" s="822"/>
      <c r="Q28" s="822"/>
      <c r="R28" s="822"/>
      <c r="S28" s="822"/>
    </row>
    <row r="29" spans="1:20" ht="15">
      <c r="A29" s="4"/>
      <c r="B29" s="155"/>
      <c r="C29" s="155"/>
      <c r="D29" s="155"/>
      <c r="E29" s="153"/>
      <c r="F29" s="153"/>
      <c r="G29" s="155"/>
      <c r="H29" s="155"/>
      <c r="I29" s="155"/>
      <c r="J29" s="21"/>
    </row>
    <row r="30" spans="1:20" ht="15.75" customHeight="1">
      <c r="A30" s="4"/>
      <c r="B30" s="142"/>
      <c r="C30" s="142"/>
      <c r="D30" s="825" t="s">
        <v>370</v>
      </c>
      <c r="E30" s="825"/>
      <c r="F30" s="825"/>
      <c r="G30" s="825"/>
      <c r="H30" s="153"/>
      <c r="I30" s="153"/>
      <c r="J30" s="21"/>
    </row>
    <row r="31" spans="1:20" ht="15">
      <c r="A31" s="4"/>
      <c r="B31" s="824" t="s">
        <v>219</v>
      </c>
      <c r="C31" s="824"/>
      <c r="D31" s="824"/>
      <c r="E31" s="824"/>
      <c r="F31" s="824"/>
      <c r="G31" s="824"/>
      <c r="H31" s="824"/>
      <c r="I31" s="824"/>
      <c r="J31" s="21"/>
      <c r="M31" s="816"/>
      <c r="N31" s="816"/>
      <c r="O31" s="816"/>
      <c r="P31" s="816"/>
      <c r="Q31" s="816"/>
      <c r="R31" s="816"/>
      <c r="S31" s="816"/>
      <c r="T31" s="816"/>
    </row>
    <row r="32" spans="1:20" ht="15">
      <c r="A32" s="4"/>
      <c r="B32" s="155"/>
      <c r="C32" s="155"/>
      <c r="D32" s="155"/>
      <c r="E32" s="153"/>
      <c r="F32" s="153"/>
      <c r="G32" s="155"/>
      <c r="H32" s="155"/>
      <c r="I32" s="155"/>
      <c r="J32" s="21"/>
      <c r="M32" s="816"/>
      <c r="N32" s="816"/>
      <c r="O32" s="816"/>
      <c r="P32" s="816"/>
      <c r="Q32" s="816"/>
      <c r="R32" s="816"/>
      <c r="S32" s="816"/>
      <c r="T32" s="816"/>
    </row>
    <row r="33" spans="1:20" ht="15">
      <c r="A33" s="4"/>
      <c r="B33" s="155"/>
      <c r="C33" s="155"/>
      <c r="D33" s="155"/>
      <c r="E33" s="153"/>
      <c r="F33" s="153"/>
      <c r="G33" s="155"/>
      <c r="H33" s="155"/>
      <c r="I33" s="155"/>
      <c r="J33" s="21"/>
      <c r="M33" s="816"/>
      <c r="N33" s="816"/>
      <c r="O33" s="816"/>
      <c r="P33" s="816"/>
      <c r="Q33" s="816"/>
      <c r="R33" s="816"/>
      <c r="S33" s="816"/>
      <c r="T33" s="816"/>
    </row>
    <row r="34" spans="1:20" ht="18.75">
      <c r="A34" s="4"/>
      <c r="B34" s="17" t="s">
        <v>220</v>
      </c>
      <c r="C34" s="25"/>
      <c r="D34" s="11"/>
      <c r="E34" s="11"/>
      <c r="F34" s="11"/>
      <c r="G34" s="11"/>
      <c r="H34" s="11"/>
      <c r="I34" s="11"/>
      <c r="J34" s="21"/>
    </row>
    <row r="35" spans="1:20" ht="15.75">
      <c r="A35" s="4"/>
      <c r="B35" s="186"/>
      <c r="C35" s="186"/>
      <c r="D35" s="186"/>
      <c r="E35" s="186"/>
      <c r="F35" s="186"/>
      <c r="G35" s="186"/>
      <c r="H35" s="186"/>
      <c r="I35" s="186"/>
      <c r="J35" s="21"/>
    </row>
    <row r="36" spans="1:20" ht="15.75">
      <c r="A36" s="4"/>
      <c r="B36" s="186"/>
      <c r="C36" s="186"/>
      <c r="D36" s="186"/>
      <c r="E36" s="186"/>
      <c r="F36" s="186"/>
      <c r="G36" s="186"/>
      <c r="H36" s="186"/>
      <c r="I36" s="186"/>
      <c r="J36" s="21"/>
    </row>
    <row r="37" spans="1:20" ht="15.75">
      <c r="A37" s="4"/>
      <c r="B37" s="186"/>
      <c r="C37" s="186"/>
      <c r="D37" s="186"/>
      <c r="E37" s="186"/>
      <c r="F37" s="186"/>
      <c r="G37" s="186"/>
      <c r="H37" s="186"/>
      <c r="I37" s="186"/>
      <c r="J37" s="21"/>
    </row>
    <row r="38" spans="1:20" ht="15.75">
      <c r="A38" s="4"/>
      <c r="B38" s="186"/>
      <c r="C38" s="186"/>
      <c r="D38" s="186"/>
      <c r="E38" s="186"/>
      <c r="F38" s="186"/>
      <c r="G38" s="186"/>
      <c r="H38" s="186"/>
      <c r="I38" s="186"/>
      <c r="J38" s="21"/>
    </row>
    <row r="39" spans="1:20" ht="15.75">
      <c r="A39" s="4"/>
      <c r="B39" s="186"/>
      <c r="C39" s="186"/>
      <c r="D39" s="186"/>
      <c r="E39" s="186"/>
      <c r="F39" s="186"/>
      <c r="G39" s="186"/>
      <c r="H39" s="186"/>
      <c r="I39" s="186"/>
      <c r="J39" s="21"/>
    </row>
    <row r="40" spans="1:20" ht="15.75">
      <c r="A40" s="4"/>
      <c r="B40" s="186"/>
      <c r="C40" s="186"/>
      <c r="D40" s="186"/>
      <c r="E40" s="186"/>
      <c r="F40" s="186"/>
      <c r="G40" s="186"/>
      <c r="H40" s="186"/>
      <c r="I40" s="186"/>
      <c r="J40" s="21"/>
    </row>
    <row r="41" spans="1:20" ht="15.75">
      <c r="A41" s="4"/>
      <c r="B41" s="186"/>
      <c r="C41" s="186"/>
      <c r="D41" s="186"/>
      <c r="E41" s="186"/>
      <c r="F41" s="186"/>
      <c r="G41" s="186"/>
      <c r="H41" s="186"/>
      <c r="I41" s="186"/>
      <c r="J41" s="21"/>
    </row>
    <row r="42" spans="1:20" ht="15.75">
      <c r="A42" s="4"/>
      <c r="B42" s="186"/>
      <c r="C42" s="186"/>
      <c r="D42" s="186"/>
      <c r="E42" s="186"/>
      <c r="F42" s="186"/>
      <c r="G42" s="186"/>
      <c r="H42" s="186"/>
      <c r="I42" s="186"/>
      <c r="J42" s="21"/>
    </row>
    <row r="43" spans="1:20" ht="15.75">
      <c r="A43" s="4"/>
      <c r="B43" s="186"/>
      <c r="C43" s="186"/>
      <c r="D43" s="186"/>
      <c r="E43" s="186"/>
      <c r="F43" s="186"/>
      <c r="G43" s="186"/>
      <c r="H43" s="186"/>
      <c r="I43" s="186"/>
      <c r="J43" s="21"/>
    </row>
    <row r="44" spans="1:20" ht="16.5" thickBot="1">
      <c r="A44" s="7"/>
      <c r="B44" s="15"/>
      <c r="C44" s="15"/>
      <c r="D44" s="15"/>
      <c r="E44" s="15"/>
      <c r="F44" s="15"/>
      <c r="G44" s="15"/>
      <c r="H44" s="15"/>
      <c r="I44" s="15"/>
      <c r="J44" s="159"/>
    </row>
    <row r="45" spans="1:20">
      <c r="B45" s="12"/>
      <c r="C45" s="12"/>
      <c r="D45" s="12"/>
      <c r="E45" s="12"/>
      <c r="F45" s="12"/>
      <c r="G45" s="12"/>
      <c r="H45" s="12"/>
      <c r="I45" s="12"/>
    </row>
  </sheetData>
  <mergeCells count="21">
    <mergeCell ref="B31:I31"/>
    <mergeCell ref="M31:T33"/>
    <mergeCell ref="D25:G25"/>
    <mergeCell ref="L25:S25"/>
    <mergeCell ref="D26:G26"/>
    <mergeCell ref="L26:S26"/>
    <mergeCell ref="L27:S27"/>
    <mergeCell ref="L28:S28"/>
    <mergeCell ref="L12:S14"/>
    <mergeCell ref="B15:I15"/>
    <mergeCell ref="L15:S15"/>
    <mergeCell ref="E17:F17"/>
    <mergeCell ref="D30:G30"/>
    <mergeCell ref="D18:G18"/>
    <mergeCell ref="D9:I9"/>
    <mergeCell ref="B12:I14"/>
    <mergeCell ref="B2:I2"/>
    <mergeCell ref="B3:J3"/>
    <mergeCell ref="B4:I4"/>
    <mergeCell ref="B5:I5"/>
    <mergeCell ref="C7:H7"/>
  </mergeCells>
  <printOptions horizontalCentered="1" verticalCentered="1"/>
  <pageMargins left="0.59055118110236227" right="0.59055118110236227" top="0.59055118110236227" bottom="0.59055118110236227" header="0" footer="0"/>
  <pageSetup scale="95"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rgb="FFFF0000"/>
    <pageSetUpPr fitToPage="1"/>
  </sheetPr>
  <dimension ref="A1:I39"/>
  <sheetViews>
    <sheetView view="pageBreakPreview" zoomScaleNormal="100" zoomScaleSheetLayoutView="100" zoomScalePageLayoutView="95" workbookViewId="0">
      <selection activeCell="K36" sqref="K36"/>
    </sheetView>
  </sheetViews>
  <sheetFormatPr baseColWidth="10" defaultRowHeight="12.75"/>
  <cols>
    <col min="1" max="1" width="2.7109375" style="3" customWidth="1"/>
    <col min="2" max="2" width="10.85546875" style="3" customWidth="1"/>
    <col min="3" max="3" width="12.140625" style="3" customWidth="1"/>
    <col min="4" max="4" width="14" style="3" customWidth="1"/>
    <col min="5" max="5" width="16.5703125" style="3" customWidth="1"/>
    <col min="6" max="6" width="14.85546875" style="3" customWidth="1"/>
    <col min="7" max="7" width="14" style="3" customWidth="1"/>
    <col min="8" max="8" width="2.7109375" style="3" customWidth="1"/>
    <col min="9" max="239" width="11.5703125" style="3"/>
    <col min="240" max="240" width="2.7109375" style="3" customWidth="1"/>
    <col min="241" max="241" width="11.5703125" style="3"/>
    <col min="242" max="243" width="6" style="3" customWidth="1"/>
    <col min="244" max="246" width="11.5703125" style="3"/>
    <col min="247" max="247" width="14.28515625" style="3" customWidth="1"/>
    <col min="248" max="249" width="11.5703125" style="3"/>
    <col min="250" max="250" width="2.7109375" style="3" customWidth="1"/>
    <col min="251" max="495" width="11.5703125" style="3"/>
    <col min="496" max="496" width="2.7109375" style="3" customWidth="1"/>
    <col min="497" max="497" width="11.5703125" style="3"/>
    <col min="498" max="499" width="6" style="3" customWidth="1"/>
    <col min="500" max="502" width="11.5703125" style="3"/>
    <col min="503" max="503" width="14.28515625" style="3" customWidth="1"/>
    <col min="504" max="505" width="11.5703125" style="3"/>
    <col min="506" max="506" width="2.7109375" style="3" customWidth="1"/>
    <col min="507" max="751" width="11.5703125" style="3"/>
    <col min="752" max="752" width="2.7109375" style="3" customWidth="1"/>
    <col min="753" max="753" width="11.5703125" style="3"/>
    <col min="754" max="755" width="6" style="3" customWidth="1"/>
    <col min="756" max="758" width="11.5703125" style="3"/>
    <col min="759" max="759" width="14.28515625" style="3" customWidth="1"/>
    <col min="760" max="761" width="11.5703125" style="3"/>
    <col min="762" max="762" width="2.7109375" style="3" customWidth="1"/>
    <col min="763" max="1007" width="11.5703125" style="3"/>
    <col min="1008" max="1008" width="2.7109375" style="3" customWidth="1"/>
    <col min="1009" max="1009" width="11.5703125" style="3"/>
    <col min="1010" max="1011" width="6" style="3" customWidth="1"/>
    <col min="1012" max="1014" width="11.5703125" style="3"/>
    <col min="1015" max="1015" width="14.28515625" style="3" customWidth="1"/>
    <col min="1016" max="1017" width="11.5703125" style="3"/>
    <col min="1018" max="1018" width="2.7109375" style="3" customWidth="1"/>
    <col min="1019" max="1263" width="11.5703125" style="3"/>
    <col min="1264" max="1264" width="2.7109375" style="3" customWidth="1"/>
    <col min="1265" max="1265" width="11.5703125" style="3"/>
    <col min="1266" max="1267" width="6" style="3" customWidth="1"/>
    <col min="1268" max="1270" width="11.5703125" style="3"/>
    <col min="1271" max="1271" width="14.28515625" style="3" customWidth="1"/>
    <col min="1272" max="1273" width="11.5703125" style="3"/>
    <col min="1274" max="1274" width="2.7109375" style="3" customWidth="1"/>
    <col min="1275" max="1519" width="11.5703125" style="3"/>
    <col min="1520" max="1520" width="2.7109375" style="3" customWidth="1"/>
    <col min="1521" max="1521" width="11.5703125" style="3"/>
    <col min="1522" max="1523" width="6" style="3" customWidth="1"/>
    <col min="1524" max="1526" width="11.5703125" style="3"/>
    <col min="1527" max="1527" width="14.28515625" style="3" customWidth="1"/>
    <col min="1528" max="1529" width="11.5703125" style="3"/>
    <col min="1530" max="1530" width="2.7109375" style="3" customWidth="1"/>
    <col min="1531" max="1775" width="11.5703125" style="3"/>
    <col min="1776" max="1776" width="2.7109375" style="3" customWidth="1"/>
    <col min="1777" max="1777" width="11.5703125" style="3"/>
    <col min="1778" max="1779" width="6" style="3" customWidth="1"/>
    <col min="1780" max="1782" width="11.5703125" style="3"/>
    <col min="1783" max="1783" width="14.28515625" style="3" customWidth="1"/>
    <col min="1784" max="1785" width="11.5703125" style="3"/>
    <col min="1786" max="1786" width="2.7109375" style="3" customWidth="1"/>
    <col min="1787" max="2031" width="11.5703125" style="3"/>
    <col min="2032" max="2032" width="2.7109375" style="3" customWidth="1"/>
    <col min="2033" max="2033" width="11.5703125" style="3"/>
    <col min="2034" max="2035" width="6" style="3" customWidth="1"/>
    <col min="2036" max="2038" width="11.5703125" style="3"/>
    <col min="2039" max="2039" width="14.28515625" style="3" customWidth="1"/>
    <col min="2040" max="2041" width="11.5703125" style="3"/>
    <col min="2042" max="2042" width="2.7109375" style="3" customWidth="1"/>
    <col min="2043" max="2287" width="11.5703125" style="3"/>
    <col min="2288" max="2288" width="2.7109375" style="3" customWidth="1"/>
    <col min="2289" max="2289" width="11.5703125" style="3"/>
    <col min="2290" max="2291" width="6" style="3" customWidth="1"/>
    <col min="2292" max="2294" width="11.5703125" style="3"/>
    <col min="2295" max="2295" width="14.28515625" style="3" customWidth="1"/>
    <col min="2296" max="2297" width="11.5703125" style="3"/>
    <col min="2298" max="2298" width="2.7109375" style="3" customWidth="1"/>
    <col min="2299" max="2543" width="11.5703125" style="3"/>
    <col min="2544" max="2544" width="2.7109375" style="3" customWidth="1"/>
    <col min="2545" max="2545" width="11.5703125" style="3"/>
    <col min="2546" max="2547" width="6" style="3" customWidth="1"/>
    <col min="2548" max="2550" width="11.5703125" style="3"/>
    <col min="2551" max="2551" width="14.28515625" style="3" customWidth="1"/>
    <col min="2552" max="2553" width="11.5703125" style="3"/>
    <col min="2554" max="2554" width="2.7109375" style="3" customWidth="1"/>
    <col min="2555" max="2799" width="11.5703125" style="3"/>
    <col min="2800" max="2800" width="2.7109375" style="3" customWidth="1"/>
    <col min="2801" max="2801" width="11.5703125" style="3"/>
    <col min="2802" max="2803" width="6" style="3" customWidth="1"/>
    <col min="2804" max="2806" width="11.5703125" style="3"/>
    <col min="2807" max="2807" width="14.28515625" style="3" customWidth="1"/>
    <col min="2808" max="2809" width="11.5703125" style="3"/>
    <col min="2810" max="2810" width="2.7109375" style="3" customWidth="1"/>
    <col min="2811" max="3055" width="11.5703125" style="3"/>
    <col min="3056" max="3056" width="2.7109375" style="3" customWidth="1"/>
    <col min="3057" max="3057" width="11.5703125" style="3"/>
    <col min="3058" max="3059" width="6" style="3" customWidth="1"/>
    <col min="3060" max="3062" width="11.5703125" style="3"/>
    <col min="3063" max="3063" width="14.28515625" style="3" customWidth="1"/>
    <col min="3064" max="3065" width="11.5703125" style="3"/>
    <col min="3066" max="3066" width="2.7109375" style="3" customWidth="1"/>
    <col min="3067" max="3311" width="11.5703125" style="3"/>
    <col min="3312" max="3312" width="2.7109375" style="3" customWidth="1"/>
    <col min="3313" max="3313" width="11.5703125" style="3"/>
    <col min="3314" max="3315" width="6" style="3" customWidth="1"/>
    <col min="3316" max="3318" width="11.5703125" style="3"/>
    <col min="3319" max="3319" width="14.28515625" style="3" customWidth="1"/>
    <col min="3320" max="3321" width="11.5703125" style="3"/>
    <col min="3322" max="3322" width="2.7109375" style="3" customWidth="1"/>
    <col min="3323" max="3567" width="11.5703125" style="3"/>
    <col min="3568" max="3568" width="2.7109375" style="3" customWidth="1"/>
    <col min="3569" max="3569" width="11.5703125" style="3"/>
    <col min="3570" max="3571" width="6" style="3" customWidth="1"/>
    <col min="3572" max="3574" width="11.5703125" style="3"/>
    <col min="3575" max="3575" width="14.28515625" style="3" customWidth="1"/>
    <col min="3576" max="3577" width="11.5703125" style="3"/>
    <col min="3578" max="3578" width="2.7109375" style="3" customWidth="1"/>
    <col min="3579" max="3823" width="11.5703125" style="3"/>
    <col min="3824" max="3824" width="2.7109375" style="3" customWidth="1"/>
    <col min="3825" max="3825" width="11.5703125" style="3"/>
    <col min="3826" max="3827" width="6" style="3" customWidth="1"/>
    <col min="3828" max="3830" width="11.5703125" style="3"/>
    <col min="3831" max="3831" width="14.28515625" style="3" customWidth="1"/>
    <col min="3832" max="3833" width="11.5703125" style="3"/>
    <col min="3834" max="3834" width="2.7109375" style="3" customWidth="1"/>
    <col min="3835" max="4079" width="11.5703125" style="3"/>
    <col min="4080" max="4080" width="2.7109375" style="3" customWidth="1"/>
    <col min="4081" max="4081" width="11.5703125" style="3"/>
    <col min="4082" max="4083" width="6" style="3" customWidth="1"/>
    <col min="4084" max="4086" width="11.5703125" style="3"/>
    <col min="4087" max="4087" width="14.28515625" style="3" customWidth="1"/>
    <col min="4088" max="4089" width="11.5703125" style="3"/>
    <col min="4090" max="4090" width="2.7109375" style="3" customWidth="1"/>
    <col min="4091" max="4335" width="11.5703125" style="3"/>
    <col min="4336" max="4336" width="2.7109375" style="3" customWidth="1"/>
    <col min="4337" max="4337" width="11.5703125" style="3"/>
    <col min="4338" max="4339" width="6" style="3" customWidth="1"/>
    <col min="4340" max="4342" width="11.5703125" style="3"/>
    <col min="4343" max="4343" width="14.28515625" style="3" customWidth="1"/>
    <col min="4344" max="4345" width="11.5703125" style="3"/>
    <col min="4346" max="4346" width="2.7109375" style="3" customWidth="1"/>
    <col min="4347" max="4591" width="11.5703125" style="3"/>
    <col min="4592" max="4592" width="2.7109375" style="3" customWidth="1"/>
    <col min="4593" max="4593" width="11.5703125" style="3"/>
    <col min="4594" max="4595" width="6" style="3" customWidth="1"/>
    <col min="4596" max="4598" width="11.5703125" style="3"/>
    <col min="4599" max="4599" width="14.28515625" style="3" customWidth="1"/>
    <col min="4600" max="4601" width="11.5703125" style="3"/>
    <col min="4602" max="4602" width="2.7109375" style="3" customWidth="1"/>
    <col min="4603" max="4847" width="11.5703125" style="3"/>
    <col min="4848" max="4848" width="2.7109375" style="3" customWidth="1"/>
    <col min="4849" max="4849" width="11.5703125" style="3"/>
    <col min="4850" max="4851" width="6" style="3" customWidth="1"/>
    <col min="4852" max="4854" width="11.5703125" style="3"/>
    <col min="4855" max="4855" width="14.28515625" style="3" customWidth="1"/>
    <col min="4856" max="4857" width="11.5703125" style="3"/>
    <col min="4858" max="4858" width="2.7109375" style="3" customWidth="1"/>
    <col min="4859" max="5103" width="11.5703125" style="3"/>
    <col min="5104" max="5104" width="2.7109375" style="3" customWidth="1"/>
    <col min="5105" max="5105" width="11.5703125" style="3"/>
    <col min="5106" max="5107" width="6" style="3" customWidth="1"/>
    <col min="5108" max="5110" width="11.5703125" style="3"/>
    <col min="5111" max="5111" width="14.28515625" style="3" customWidth="1"/>
    <col min="5112" max="5113" width="11.5703125" style="3"/>
    <col min="5114" max="5114" width="2.7109375" style="3" customWidth="1"/>
    <col min="5115" max="5359" width="11.5703125" style="3"/>
    <col min="5360" max="5360" width="2.7109375" style="3" customWidth="1"/>
    <col min="5361" max="5361" width="11.5703125" style="3"/>
    <col min="5362" max="5363" width="6" style="3" customWidth="1"/>
    <col min="5364" max="5366" width="11.5703125" style="3"/>
    <col min="5367" max="5367" width="14.28515625" style="3" customWidth="1"/>
    <col min="5368" max="5369" width="11.5703125" style="3"/>
    <col min="5370" max="5370" width="2.7109375" style="3" customWidth="1"/>
    <col min="5371" max="5615" width="11.5703125" style="3"/>
    <col min="5616" max="5616" width="2.7109375" style="3" customWidth="1"/>
    <col min="5617" max="5617" width="11.5703125" style="3"/>
    <col min="5618" max="5619" width="6" style="3" customWidth="1"/>
    <col min="5620" max="5622" width="11.5703125" style="3"/>
    <col min="5623" max="5623" width="14.28515625" style="3" customWidth="1"/>
    <col min="5624" max="5625" width="11.5703125" style="3"/>
    <col min="5626" max="5626" width="2.7109375" style="3" customWidth="1"/>
    <col min="5627" max="5871" width="11.5703125" style="3"/>
    <col min="5872" max="5872" width="2.7109375" style="3" customWidth="1"/>
    <col min="5873" max="5873" width="11.5703125" style="3"/>
    <col min="5874" max="5875" width="6" style="3" customWidth="1"/>
    <col min="5876" max="5878" width="11.5703125" style="3"/>
    <col min="5879" max="5879" width="14.28515625" style="3" customWidth="1"/>
    <col min="5880" max="5881" width="11.5703125" style="3"/>
    <col min="5882" max="5882" width="2.7109375" style="3" customWidth="1"/>
    <col min="5883" max="6127" width="11.5703125" style="3"/>
    <col min="6128" max="6128" width="2.7109375" style="3" customWidth="1"/>
    <col min="6129" max="6129" width="11.5703125" style="3"/>
    <col min="6130" max="6131" width="6" style="3" customWidth="1"/>
    <col min="6132" max="6134" width="11.5703125" style="3"/>
    <col min="6135" max="6135" width="14.28515625" style="3" customWidth="1"/>
    <col min="6136" max="6137" width="11.5703125" style="3"/>
    <col min="6138" max="6138" width="2.7109375" style="3" customWidth="1"/>
    <col min="6139" max="6383" width="11.5703125" style="3"/>
    <col min="6384" max="6384" width="2.7109375" style="3" customWidth="1"/>
    <col min="6385" max="6385" width="11.5703125" style="3"/>
    <col min="6386" max="6387" width="6" style="3" customWidth="1"/>
    <col min="6388" max="6390" width="11.5703125" style="3"/>
    <col min="6391" max="6391" width="14.28515625" style="3" customWidth="1"/>
    <col min="6392" max="6393" width="11.5703125" style="3"/>
    <col min="6394" max="6394" width="2.7109375" style="3" customWidth="1"/>
    <col min="6395" max="6639" width="11.5703125" style="3"/>
    <col min="6640" max="6640" width="2.7109375" style="3" customWidth="1"/>
    <col min="6641" max="6641" width="11.5703125" style="3"/>
    <col min="6642" max="6643" width="6" style="3" customWidth="1"/>
    <col min="6644" max="6646" width="11.5703125" style="3"/>
    <col min="6647" max="6647" width="14.28515625" style="3" customWidth="1"/>
    <col min="6648" max="6649" width="11.5703125" style="3"/>
    <col min="6650" max="6650" width="2.7109375" style="3" customWidth="1"/>
    <col min="6651" max="6895" width="11.5703125" style="3"/>
    <col min="6896" max="6896" width="2.7109375" style="3" customWidth="1"/>
    <col min="6897" max="6897" width="11.5703125" style="3"/>
    <col min="6898" max="6899" width="6" style="3" customWidth="1"/>
    <col min="6900" max="6902" width="11.5703125" style="3"/>
    <col min="6903" max="6903" width="14.28515625" style="3" customWidth="1"/>
    <col min="6904" max="6905" width="11.5703125" style="3"/>
    <col min="6906" max="6906" width="2.7109375" style="3" customWidth="1"/>
    <col min="6907" max="7151" width="11.5703125" style="3"/>
    <col min="7152" max="7152" width="2.7109375" style="3" customWidth="1"/>
    <col min="7153" max="7153" width="11.5703125" style="3"/>
    <col min="7154" max="7155" width="6" style="3" customWidth="1"/>
    <col min="7156" max="7158" width="11.5703125" style="3"/>
    <col min="7159" max="7159" width="14.28515625" style="3" customWidth="1"/>
    <col min="7160" max="7161" width="11.5703125" style="3"/>
    <col min="7162" max="7162" width="2.7109375" style="3" customWidth="1"/>
    <col min="7163" max="7407" width="11.5703125" style="3"/>
    <col min="7408" max="7408" width="2.7109375" style="3" customWidth="1"/>
    <col min="7409" max="7409" width="11.5703125" style="3"/>
    <col min="7410" max="7411" width="6" style="3" customWidth="1"/>
    <col min="7412" max="7414" width="11.5703125" style="3"/>
    <col min="7415" max="7415" width="14.28515625" style="3" customWidth="1"/>
    <col min="7416" max="7417" width="11.5703125" style="3"/>
    <col min="7418" max="7418" width="2.7109375" style="3" customWidth="1"/>
    <col min="7419" max="7663" width="11.5703125" style="3"/>
    <col min="7664" max="7664" width="2.7109375" style="3" customWidth="1"/>
    <col min="7665" max="7665" width="11.5703125" style="3"/>
    <col min="7666" max="7667" width="6" style="3" customWidth="1"/>
    <col min="7668" max="7670" width="11.5703125" style="3"/>
    <col min="7671" max="7671" width="14.28515625" style="3" customWidth="1"/>
    <col min="7672" max="7673" width="11.5703125" style="3"/>
    <col min="7674" max="7674" width="2.7109375" style="3" customWidth="1"/>
    <col min="7675" max="7919" width="11.5703125" style="3"/>
    <col min="7920" max="7920" width="2.7109375" style="3" customWidth="1"/>
    <col min="7921" max="7921" width="11.5703125" style="3"/>
    <col min="7922" max="7923" width="6" style="3" customWidth="1"/>
    <col min="7924" max="7926" width="11.5703125" style="3"/>
    <col min="7927" max="7927" width="14.28515625" style="3" customWidth="1"/>
    <col min="7928" max="7929" width="11.5703125" style="3"/>
    <col min="7930" max="7930" width="2.7109375" style="3" customWidth="1"/>
    <col min="7931" max="8175" width="11.5703125" style="3"/>
    <col min="8176" max="8176" width="2.7109375" style="3" customWidth="1"/>
    <col min="8177" max="8177" width="11.5703125" style="3"/>
    <col min="8178" max="8179" width="6" style="3" customWidth="1"/>
    <col min="8180" max="8182" width="11.5703125" style="3"/>
    <col min="8183" max="8183" width="14.28515625" style="3" customWidth="1"/>
    <col min="8184" max="8185" width="11.5703125" style="3"/>
    <col min="8186" max="8186" width="2.7109375" style="3" customWidth="1"/>
    <col min="8187" max="8431" width="11.5703125" style="3"/>
    <col min="8432" max="8432" width="2.7109375" style="3" customWidth="1"/>
    <col min="8433" max="8433" width="11.5703125" style="3"/>
    <col min="8434" max="8435" width="6" style="3" customWidth="1"/>
    <col min="8436" max="8438" width="11.5703125" style="3"/>
    <col min="8439" max="8439" width="14.28515625" style="3" customWidth="1"/>
    <col min="8440" max="8441" width="11.5703125" style="3"/>
    <col min="8442" max="8442" width="2.7109375" style="3" customWidth="1"/>
    <col min="8443" max="8687" width="11.5703125" style="3"/>
    <col min="8688" max="8688" width="2.7109375" style="3" customWidth="1"/>
    <col min="8689" max="8689" width="11.5703125" style="3"/>
    <col min="8690" max="8691" width="6" style="3" customWidth="1"/>
    <col min="8692" max="8694" width="11.5703125" style="3"/>
    <col min="8695" max="8695" width="14.28515625" style="3" customWidth="1"/>
    <col min="8696" max="8697" width="11.5703125" style="3"/>
    <col min="8698" max="8698" width="2.7109375" style="3" customWidth="1"/>
    <col min="8699" max="8943" width="11.5703125" style="3"/>
    <col min="8944" max="8944" width="2.7109375" style="3" customWidth="1"/>
    <col min="8945" max="8945" width="11.5703125" style="3"/>
    <col min="8946" max="8947" width="6" style="3" customWidth="1"/>
    <col min="8948" max="8950" width="11.5703125" style="3"/>
    <col min="8951" max="8951" width="14.28515625" style="3" customWidth="1"/>
    <col min="8952" max="8953" width="11.5703125" style="3"/>
    <col min="8954" max="8954" width="2.7109375" style="3" customWidth="1"/>
    <col min="8955" max="9199" width="11.5703125" style="3"/>
    <col min="9200" max="9200" width="2.7109375" style="3" customWidth="1"/>
    <col min="9201" max="9201" width="11.5703125" style="3"/>
    <col min="9202" max="9203" width="6" style="3" customWidth="1"/>
    <col min="9204" max="9206" width="11.5703125" style="3"/>
    <col min="9207" max="9207" width="14.28515625" style="3" customWidth="1"/>
    <col min="9208" max="9209" width="11.5703125" style="3"/>
    <col min="9210" max="9210" width="2.7109375" style="3" customWidth="1"/>
    <col min="9211" max="9455" width="11.5703125" style="3"/>
    <col min="9456" max="9456" width="2.7109375" style="3" customWidth="1"/>
    <col min="9457" max="9457" width="11.5703125" style="3"/>
    <col min="9458" max="9459" width="6" style="3" customWidth="1"/>
    <col min="9460" max="9462" width="11.5703125" style="3"/>
    <col min="9463" max="9463" width="14.28515625" style="3" customWidth="1"/>
    <col min="9464" max="9465" width="11.5703125" style="3"/>
    <col min="9466" max="9466" width="2.7109375" style="3" customWidth="1"/>
    <col min="9467" max="9711" width="11.5703125" style="3"/>
    <col min="9712" max="9712" width="2.7109375" style="3" customWidth="1"/>
    <col min="9713" max="9713" width="11.5703125" style="3"/>
    <col min="9714" max="9715" width="6" style="3" customWidth="1"/>
    <col min="9716" max="9718" width="11.5703125" style="3"/>
    <col min="9719" max="9719" width="14.28515625" style="3" customWidth="1"/>
    <col min="9720" max="9721" width="11.5703125" style="3"/>
    <col min="9722" max="9722" width="2.7109375" style="3" customWidth="1"/>
    <col min="9723" max="9967" width="11.5703125" style="3"/>
    <col min="9968" max="9968" width="2.7109375" style="3" customWidth="1"/>
    <col min="9969" max="9969" width="11.5703125" style="3"/>
    <col min="9970" max="9971" width="6" style="3" customWidth="1"/>
    <col min="9972" max="9974" width="11.5703125" style="3"/>
    <col min="9975" max="9975" width="14.28515625" style="3" customWidth="1"/>
    <col min="9976" max="9977" width="11.5703125" style="3"/>
    <col min="9978" max="9978" width="2.7109375" style="3" customWidth="1"/>
    <col min="9979" max="10223" width="11.5703125" style="3"/>
    <col min="10224" max="10224" width="2.7109375" style="3" customWidth="1"/>
    <col min="10225" max="10225" width="11.5703125" style="3"/>
    <col min="10226" max="10227" width="6" style="3" customWidth="1"/>
    <col min="10228" max="10230" width="11.5703125" style="3"/>
    <col min="10231" max="10231" width="14.28515625" style="3" customWidth="1"/>
    <col min="10232" max="10233" width="11.5703125" style="3"/>
    <col min="10234" max="10234" width="2.7109375" style="3" customWidth="1"/>
    <col min="10235" max="10479" width="11.5703125" style="3"/>
    <col min="10480" max="10480" width="2.7109375" style="3" customWidth="1"/>
    <col min="10481" max="10481" width="11.5703125" style="3"/>
    <col min="10482" max="10483" width="6" style="3" customWidth="1"/>
    <col min="10484" max="10486" width="11.5703125" style="3"/>
    <col min="10487" max="10487" width="14.28515625" style="3" customWidth="1"/>
    <col min="10488" max="10489" width="11.5703125" style="3"/>
    <col min="10490" max="10490" width="2.7109375" style="3" customWidth="1"/>
    <col min="10491" max="10735" width="11.5703125" style="3"/>
    <col min="10736" max="10736" width="2.7109375" style="3" customWidth="1"/>
    <col min="10737" max="10737" width="11.5703125" style="3"/>
    <col min="10738" max="10739" width="6" style="3" customWidth="1"/>
    <col min="10740" max="10742" width="11.5703125" style="3"/>
    <col min="10743" max="10743" width="14.28515625" style="3" customWidth="1"/>
    <col min="10744" max="10745" width="11.5703125" style="3"/>
    <col min="10746" max="10746" width="2.7109375" style="3" customWidth="1"/>
    <col min="10747" max="10991" width="11.5703125" style="3"/>
    <col min="10992" max="10992" width="2.7109375" style="3" customWidth="1"/>
    <col min="10993" max="10993" width="11.5703125" style="3"/>
    <col min="10994" max="10995" width="6" style="3" customWidth="1"/>
    <col min="10996" max="10998" width="11.5703125" style="3"/>
    <col min="10999" max="10999" width="14.28515625" style="3" customWidth="1"/>
    <col min="11000" max="11001" width="11.5703125" style="3"/>
    <col min="11002" max="11002" width="2.7109375" style="3" customWidth="1"/>
    <col min="11003" max="11247" width="11.5703125" style="3"/>
    <col min="11248" max="11248" width="2.7109375" style="3" customWidth="1"/>
    <col min="11249" max="11249" width="11.5703125" style="3"/>
    <col min="11250" max="11251" width="6" style="3" customWidth="1"/>
    <col min="11252" max="11254" width="11.5703125" style="3"/>
    <col min="11255" max="11255" width="14.28515625" style="3" customWidth="1"/>
    <col min="11256" max="11257" width="11.5703125" style="3"/>
    <col min="11258" max="11258" width="2.7109375" style="3" customWidth="1"/>
    <col min="11259" max="11503" width="11.5703125" style="3"/>
    <col min="11504" max="11504" width="2.7109375" style="3" customWidth="1"/>
    <col min="11505" max="11505" width="11.5703125" style="3"/>
    <col min="11506" max="11507" width="6" style="3" customWidth="1"/>
    <col min="11508" max="11510" width="11.5703125" style="3"/>
    <col min="11511" max="11511" width="14.28515625" style="3" customWidth="1"/>
    <col min="11512" max="11513" width="11.5703125" style="3"/>
    <col min="11514" max="11514" width="2.7109375" style="3" customWidth="1"/>
    <col min="11515" max="11759" width="11.5703125" style="3"/>
    <col min="11760" max="11760" width="2.7109375" style="3" customWidth="1"/>
    <col min="11761" max="11761" width="11.5703125" style="3"/>
    <col min="11762" max="11763" width="6" style="3" customWidth="1"/>
    <col min="11764" max="11766" width="11.5703125" style="3"/>
    <col min="11767" max="11767" width="14.28515625" style="3" customWidth="1"/>
    <col min="11768" max="11769" width="11.5703125" style="3"/>
    <col min="11770" max="11770" width="2.7109375" style="3" customWidth="1"/>
    <col min="11771" max="12015" width="11.5703125" style="3"/>
    <col min="12016" max="12016" width="2.7109375" style="3" customWidth="1"/>
    <col min="12017" max="12017" width="11.5703125" style="3"/>
    <col min="12018" max="12019" width="6" style="3" customWidth="1"/>
    <col min="12020" max="12022" width="11.5703125" style="3"/>
    <col min="12023" max="12023" width="14.28515625" style="3" customWidth="1"/>
    <col min="12024" max="12025" width="11.5703125" style="3"/>
    <col min="12026" max="12026" width="2.7109375" style="3" customWidth="1"/>
    <col min="12027" max="12271" width="11.5703125" style="3"/>
    <col min="12272" max="12272" width="2.7109375" style="3" customWidth="1"/>
    <col min="12273" max="12273" width="11.5703125" style="3"/>
    <col min="12274" max="12275" width="6" style="3" customWidth="1"/>
    <col min="12276" max="12278" width="11.5703125" style="3"/>
    <col min="12279" max="12279" width="14.28515625" style="3" customWidth="1"/>
    <col min="12280" max="12281" width="11.5703125" style="3"/>
    <col min="12282" max="12282" width="2.7109375" style="3" customWidth="1"/>
    <col min="12283" max="12527" width="11.5703125" style="3"/>
    <col min="12528" max="12528" width="2.7109375" style="3" customWidth="1"/>
    <col min="12529" max="12529" width="11.5703125" style="3"/>
    <col min="12530" max="12531" width="6" style="3" customWidth="1"/>
    <col min="12532" max="12534" width="11.5703125" style="3"/>
    <col min="12535" max="12535" width="14.28515625" style="3" customWidth="1"/>
    <col min="12536" max="12537" width="11.5703125" style="3"/>
    <col min="12538" max="12538" width="2.7109375" style="3" customWidth="1"/>
    <col min="12539" max="12783" width="11.5703125" style="3"/>
    <col min="12784" max="12784" width="2.7109375" style="3" customWidth="1"/>
    <col min="12785" max="12785" width="11.5703125" style="3"/>
    <col min="12786" max="12787" width="6" style="3" customWidth="1"/>
    <col min="12788" max="12790" width="11.5703125" style="3"/>
    <col min="12791" max="12791" width="14.28515625" style="3" customWidth="1"/>
    <col min="12792" max="12793" width="11.5703125" style="3"/>
    <col min="12794" max="12794" width="2.7109375" style="3" customWidth="1"/>
    <col min="12795" max="13039" width="11.5703125" style="3"/>
    <col min="13040" max="13040" width="2.7109375" style="3" customWidth="1"/>
    <col min="13041" max="13041" width="11.5703125" style="3"/>
    <col min="13042" max="13043" width="6" style="3" customWidth="1"/>
    <col min="13044" max="13046" width="11.5703125" style="3"/>
    <col min="13047" max="13047" width="14.28515625" style="3" customWidth="1"/>
    <col min="13048" max="13049" width="11.5703125" style="3"/>
    <col min="13050" max="13050" width="2.7109375" style="3" customWidth="1"/>
    <col min="13051" max="13295" width="11.5703125" style="3"/>
    <col min="13296" max="13296" width="2.7109375" style="3" customWidth="1"/>
    <col min="13297" max="13297" width="11.5703125" style="3"/>
    <col min="13298" max="13299" width="6" style="3" customWidth="1"/>
    <col min="13300" max="13302" width="11.5703125" style="3"/>
    <col min="13303" max="13303" width="14.28515625" style="3" customWidth="1"/>
    <col min="13304" max="13305" width="11.5703125" style="3"/>
    <col min="13306" max="13306" width="2.7109375" style="3" customWidth="1"/>
    <col min="13307" max="13551" width="11.5703125" style="3"/>
    <col min="13552" max="13552" width="2.7109375" style="3" customWidth="1"/>
    <col min="13553" max="13553" width="11.5703125" style="3"/>
    <col min="13554" max="13555" width="6" style="3" customWidth="1"/>
    <col min="13556" max="13558" width="11.5703125" style="3"/>
    <col min="13559" max="13559" width="14.28515625" style="3" customWidth="1"/>
    <col min="13560" max="13561" width="11.5703125" style="3"/>
    <col min="13562" max="13562" width="2.7109375" style="3" customWidth="1"/>
    <col min="13563" max="13807" width="11.5703125" style="3"/>
    <col min="13808" max="13808" width="2.7109375" style="3" customWidth="1"/>
    <col min="13809" max="13809" width="11.5703125" style="3"/>
    <col min="13810" max="13811" width="6" style="3" customWidth="1"/>
    <col min="13812" max="13814" width="11.5703125" style="3"/>
    <col min="13815" max="13815" width="14.28515625" style="3" customWidth="1"/>
    <col min="13816" max="13817" width="11.5703125" style="3"/>
    <col min="13818" max="13818" width="2.7109375" style="3" customWidth="1"/>
    <col min="13819" max="14063" width="11.5703125" style="3"/>
    <col min="14064" max="14064" width="2.7109375" style="3" customWidth="1"/>
    <col min="14065" max="14065" width="11.5703125" style="3"/>
    <col min="14066" max="14067" width="6" style="3" customWidth="1"/>
    <col min="14068" max="14070" width="11.5703125" style="3"/>
    <col min="14071" max="14071" width="14.28515625" style="3" customWidth="1"/>
    <col min="14072" max="14073" width="11.5703125" style="3"/>
    <col min="14074" max="14074" width="2.7109375" style="3" customWidth="1"/>
    <col min="14075" max="14319" width="11.5703125" style="3"/>
    <col min="14320" max="14320" width="2.7109375" style="3" customWidth="1"/>
    <col min="14321" max="14321" width="11.5703125" style="3"/>
    <col min="14322" max="14323" width="6" style="3" customWidth="1"/>
    <col min="14324" max="14326" width="11.5703125" style="3"/>
    <col min="14327" max="14327" width="14.28515625" style="3" customWidth="1"/>
    <col min="14328" max="14329" width="11.5703125" style="3"/>
    <col min="14330" max="14330" width="2.7109375" style="3" customWidth="1"/>
    <col min="14331" max="14575" width="11.5703125" style="3"/>
    <col min="14576" max="14576" width="2.7109375" style="3" customWidth="1"/>
    <col min="14577" max="14577" width="11.5703125" style="3"/>
    <col min="14578" max="14579" width="6" style="3" customWidth="1"/>
    <col min="14580" max="14582" width="11.5703125" style="3"/>
    <col min="14583" max="14583" width="14.28515625" style="3" customWidth="1"/>
    <col min="14584" max="14585" width="11.5703125" style="3"/>
    <col min="14586" max="14586" width="2.7109375" style="3" customWidth="1"/>
    <col min="14587" max="14831" width="11.5703125" style="3"/>
    <col min="14832" max="14832" width="2.7109375" style="3" customWidth="1"/>
    <col min="14833" max="14833" width="11.5703125" style="3"/>
    <col min="14834" max="14835" width="6" style="3" customWidth="1"/>
    <col min="14836" max="14838" width="11.5703125" style="3"/>
    <col min="14839" max="14839" width="14.28515625" style="3" customWidth="1"/>
    <col min="14840" max="14841" width="11.5703125" style="3"/>
    <col min="14842" max="14842" width="2.7109375" style="3" customWidth="1"/>
    <col min="14843" max="15087" width="11.5703125" style="3"/>
    <col min="15088" max="15088" width="2.7109375" style="3" customWidth="1"/>
    <col min="15089" max="15089" width="11.5703125" style="3"/>
    <col min="15090" max="15091" width="6" style="3" customWidth="1"/>
    <col min="15092" max="15094" width="11.5703125" style="3"/>
    <col min="15095" max="15095" width="14.28515625" style="3" customWidth="1"/>
    <col min="15096" max="15097" width="11.5703125" style="3"/>
    <col min="15098" max="15098" width="2.7109375" style="3" customWidth="1"/>
    <col min="15099" max="15343" width="11.5703125" style="3"/>
    <col min="15344" max="15344" width="2.7109375" style="3" customWidth="1"/>
    <col min="15345" max="15345" width="11.5703125" style="3"/>
    <col min="15346" max="15347" width="6" style="3" customWidth="1"/>
    <col min="15348" max="15350" width="11.5703125" style="3"/>
    <col min="15351" max="15351" width="14.28515625" style="3" customWidth="1"/>
    <col min="15352" max="15353" width="11.5703125" style="3"/>
    <col min="15354" max="15354" width="2.7109375" style="3" customWidth="1"/>
    <col min="15355" max="15599" width="11.5703125" style="3"/>
    <col min="15600" max="15600" width="2.7109375" style="3" customWidth="1"/>
    <col min="15601" max="15601" width="11.5703125" style="3"/>
    <col min="15602" max="15603" width="6" style="3" customWidth="1"/>
    <col min="15604" max="15606" width="11.5703125" style="3"/>
    <col min="15607" max="15607" width="14.28515625" style="3" customWidth="1"/>
    <col min="15608" max="15609" width="11.5703125" style="3"/>
    <col min="15610" max="15610" width="2.7109375" style="3" customWidth="1"/>
    <col min="15611" max="15855" width="11.5703125" style="3"/>
    <col min="15856" max="15856" width="2.7109375" style="3" customWidth="1"/>
    <col min="15857" max="15857" width="11.5703125" style="3"/>
    <col min="15858" max="15859" width="6" style="3" customWidth="1"/>
    <col min="15860" max="15862" width="11.5703125" style="3"/>
    <col min="15863" max="15863" width="14.28515625" style="3" customWidth="1"/>
    <col min="15864" max="15865" width="11.5703125" style="3"/>
    <col min="15866" max="15866" width="2.7109375" style="3" customWidth="1"/>
    <col min="15867" max="16111" width="11.5703125" style="3"/>
    <col min="16112" max="16112" width="2.7109375" style="3" customWidth="1"/>
    <col min="16113" max="16113" width="11.5703125" style="3"/>
    <col min="16114" max="16115" width="6" style="3" customWidth="1"/>
    <col min="16116" max="16118" width="11.5703125" style="3"/>
    <col min="16119" max="16119" width="14.28515625" style="3" customWidth="1"/>
    <col min="16120" max="16121" width="11.5703125" style="3"/>
    <col min="16122" max="16122" width="2.7109375" style="3" customWidth="1"/>
    <col min="16123" max="16384" width="11.5703125" style="3"/>
  </cols>
  <sheetData>
    <row r="1" spans="1:9" ht="9.6" customHeight="1">
      <c r="A1" s="1"/>
      <c r="B1" s="8"/>
      <c r="C1" s="8"/>
      <c r="D1" s="8"/>
      <c r="E1" s="8"/>
      <c r="F1" s="8"/>
      <c r="G1" s="8"/>
      <c r="H1" s="2"/>
    </row>
    <row r="2" spans="1:9" ht="19.5" customHeight="1">
      <c r="A2" s="4"/>
      <c r="B2" s="652" t="s">
        <v>0</v>
      </c>
      <c r="C2" s="652"/>
      <c r="D2" s="652"/>
      <c r="E2" s="652"/>
      <c r="F2" s="652"/>
      <c r="G2" s="652"/>
      <c r="H2" s="5"/>
    </row>
    <row r="3" spans="1:9" ht="15.75" customHeight="1">
      <c r="A3" s="4"/>
      <c r="B3" s="653" t="s">
        <v>80</v>
      </c>
      <c r="C3" s="653"/>
      <c r="D3" s="653"/>
      <c r="E3" s="653"/>
      <c r="F3" s="653"/>
      <c r="G3" s="653"/>
      <c r="H3" s="831"/>
    </row>
    <row r="4" spans="1:9" ht="14.25" customHeight="1">
      <c r="A4" s="4"/>
      <c r="B4" s="668" t="s">
        <v>263</v>
      </c>
      <c r="C4" s="668"/>
      <c r="D4" s="668"/>
      <c r="E4" s="668"/>
      <c r="F4" s="668"/>
      <c r="G4" s="668"/>
      <c r="H4" s="5"/>
    </row>
    <row r="5" spans="1:9" ht="13.5" customHeight="1">
      <c r="A5" s="4"/>
      <c r="B5" s="832" t="s">
        <v>83</v>
      </c>
      <c r="C5" s="832"/>
      <c r="D5" s="832"/>
      <c r="E5" s="832"/>
      <c r="F5" s="832"/>
      <c r="G5" s="832"/>
      <c r="H5" s="5"/>
    </row>
    <row r="6" spans="1:9" ht="10.5" customHeight="1">
      <c r="A6" s="4"/>
      <c r="B6" s="9"/>
      <c r="C6" s="9"/>
      <c r="D6" s="9"/>
      <c r="E6" s="9"/>
      <c r="F6" s="9"/>
      <c r="G6" s="9"/>
      <c r="H6" s="5"/>
    </row>
    <row r="7" spans="1:9" ht="21">
      <c r="A7" s="4"/>
      <c r="B7" s="275"/>
      <c r="C7" s="821" t="s">
        <v>221</v>
      </c>
      <c r="D7" s="821"/>
      <c r="E7" s="821"/>
      <c r="F7" s="821"/>
      <c r="G7" s="277"/>
      <c r="H7" s="5"/>
    </row>
    <row r="8" spans="1:9" ht="12.75" customHeight="1">
      <c r="A8" s="4"/>
      <c r="B8" s="833" t="s">
        <v>222</v>
      </c>
      <c r="C8" s="833"/>
      <c r="D8" s="834" t="str">
        <f>'HOJA MASTER'!C4</f>
        <v>CONSTRUCCIÓN DE TERRACERIAS EN PISTA DE ATLETISMO EN LA UNIDAD DEPORTIVA, COLÓN, QRO.</v>
      </c>
      <c r="E8" s="834"/>
      <c r="F8" s="834"/>
      <c r="G8" s="834"/>
      <c r="H8" s="5"/>
      <c r="I8" s="238"/>
    </row>
    <row r="9" spans="1:9" ht="27.6" customHeight="1">
      <c r="A9" s="4"/>
      <c r="B9" s="833"/>
      <c r="C9" s="833"/>
      <c r="D9" s="835"/>
      <c r="E9" s="835"/>
      <c r="F9" s="835"/>
      <c r="G9" s="835"/>
      <c r="H9" s="5"/>
      <c r="I9" s="238"/>
    </row>
    <row r="10" spans="1:9" ht="15" customHeight="1">
      <c r="A10" s="4"/>
      <c r="B10" s="829" t="s">
        <v>223</v>
      </c>
      <c r="C10" s="829"/>
      <c r="D10" s="829"/>
      <c r="E10" s="293" t="s">
        <v>288</v>
      </c>
      <c r="F10" s="830" t="s">
        <v>289</v>
      </c>
      <c r="G10" s="830"/>
      <c r="H10" s="21"/>
    </row>
    <row r="11" spans="1:9" ht="15.6" customHeight="1">
      <c r="A11" s="4"/>
      <c r="B11" s="830" t="s">
        <v>224</v>
      </c>
      <c r="C11" s="830"/>
      <c r="D11" s="294" t="s">
        <v>284</v>
      </c>
      <c r="E11" s="295" t="s">
        <v>285</v>
      </c>
      <c r="F11" s="296" t="s">
        <v>225</v>
      </c>
      <c r="G11" s="297" t="s">
        <v>290</v>
      </c>
      <c r="H11" s="21"/>
    </row>
    <row r="12" spans="1:9" ht="13.9" customHeight="1" thickBot="1">
      <c r="A12" s="4"/>
      <c r="B12" s="847" t="s">
        <v>226</v>
      </c>
      <c r="C12" s="848"/>
      <c r="D12" s="847" t="s">
        <v>286</v>
      </c>
      <c r="E12" s="848"/>
      <c r="F12" s="845" t="s">
        <v>287</v>
      </c>
      <c r="G12" s="846"/>
      <c r="H12" s="21"/>
    </row>
    <row r="13" spans="1:9" ht="15.75" customHeight="1">
      <c r="A13" s="4"/>
      <c r="B13" s="836"/>
      <c r="C13" s="837"/>
      <c r="D13" s="837"/>
      <c r="E13" s="837"/>
      <c r="F13" s="837"/>
      <c r="G13" s="838"/>
      <c r="H13" s="22"/>
    </row>
    <row r="14" spans="1:9" ht="14.25" customHeight="1">
      <c r="A14" s="4"/>
      <c r="B14" s="839"/>
      <c r="C14" s="840"/>
      <c r="D14" s="840"/>
      <c r="E14" s="840"/>
      <c r="F14" s="840"/>
      <c r="G14" s="841"/>
      <c r="H14" s="22"/>
    </row>
    <row r="15" spans="1:9" ht="15" customHeight="1">
      <c r="A15" s="4"/>
      <c r="B15" s="839"/>
      <c r="C15" s="840"/>
      <c r="D15" s="840"/>
      <c r="E15" s="840"/>
      <c r="F15" s="840"/>
      <c r="G15" s="841"/>
      <c r="H15" s="22"/>
    </row>
    <row r="16" spans="1:9" ht="14.25" customHeight="1">
      <c r="A16" s="4"/>
      <c r="B16" s="839"/>
      <c r="C16" s="840"/>
      <c r="D16" s="840"/>
      <c r="E16" s="840"/>
      <c r="F16" s="840"/>
      <c r="G16" s="841"/>
      <c r="H16" s="22"/>
    </row>
    <row r="17" spans="1:8" ht="15" customHeight="1">
      <c r="A17" s="4"/>
      <c r="B17" s="839"/>
      <c r="C17" s="840"/>
      <c r="D17" s="840"/>
      <c r="E17" s="840"/>
      <c r="F17" s="840"/>
      <c r="G17" s="841"/>
      <c r="H17" s="21"/>
    </row>
    <row r="18" spans="1:8" ht="15.75" customHeight="1">
      <c r="A18" s="4"/>
      <c r="B18" s="839"/>
      <c r="C18" s="840"/>
      <c r="D18" s="840"/>
      <c r="E18" s="840"/>
      <c r="F18" s="840"/>
      <c r="G18" s="841"/>
      <c r="H18" s="21"/>
    </row>
    <row r="19" spans="1:8" ht="15.75" customHeight="1">
      <c r="A19" s="4"/>
      <c r="B19" s="839"/>
      <c r="C19" s="840"/>
      <c r="D19" s="840"/>
      <c r="E19" s="840"/>
      <c r="F19" s="840"/>
      <c r="G19" s="841"/>
      <c r="H19" s="21"/>
    </row>
    <row r="20" spans="1:8" ht="15.75" customHeight="1">
      <c r="A20" s="4"/>
      <c r="B20" s="839"/>
      <c r="C20" s="840"/>
      <c r="D20" s="840"/>
      <c r="E20" s="840"/>
      <c r="F20" s="840"/>
      <c r="G20" s="841"/>
      <c r="H20" s="21"/>
    </row>
    <row r="21" spans="1:8" ht="15.75" customHeight="1">
      <c r="A21" s="4"/>
      <c r="B21" s="839"/>
      <c r="C21" s="840"/>
      <c r="D21" s="840"/>
      <c r="E21" s="840"/>
      <c r="F21" s="840"/>
      <c r="G21" s="841"/>
      <c r="H21" s="21"/>
    </row>
    <row r="22" spans="1:8" ht="15.75" customHeight="1">
      <c r="A22" s="4"/>
      <c r="B22" s="839"/>
      <c r="C22" s="840"/>
      <c r="D22" s="840"/>
      <c r="E22" s="840"/>
      <c r="F22" s="840"/>
      <c r="G22" s="841"/>
      <c r="H22" s="21"/>
    </row>
    <row r="23" spans="1:8" ht="15.75" customHeight="1">
      <c r="A23" s="4"/>
      <c r="B23" s="839"/>
      <c r="C23" s="840"/>
      <c r="D23" s="840"/>
      <c r="E23" s="840"/>
      <c r="F23" s="840"/>
      <c r="G23" s="841"/>
      <c r="H23" s="21"/>
    </row>
    <row r="24" spans="1:8" ht="15.75" customHeight="1">
      <c r="A24" s="4"/>
      <c r="B24" s="839"/>
      <c r="C24" s="840"/>
      <c r="D24" s="840"/>
      <c r="E24" s="840"/>
      <c r="F24" s="840"/>
      <c r="G24" s="841"/>
      <c r="H24" s="21"/>
    </row>
    <row r="25" spans="1:8" ht="15.75" customHeight="1">
      <c r="A25" s="4"/>
      <c r="B25" s="839"/>
      <c r="C25" s="840"/>
      <c r="D25" s="840"/>
      <c r="E25" s="840"/>
      <c r="F25" s="840"/>
      <c r="G25" s="841"/>
      <c r="H25" s="21"/>
    </row>
    <row r="26" spans="1:8" ht="15.75" customHeight="1">
      <c r="A26" s="4"/>
      <c r="B26" s="839"/>
      <c r="C26" s="840"/>
      <c r="D26" s="840"/>
      <c r="E26" s="840"/>
      <c r="F26" s="840"/>
      <c r="G26" s="841"/>
      <c r="H26" s="21"/>
    </row>
    <row r="27" spans="1:8" ht="15.75" customHeight="1">
      <c r="A27" s="4"/>
      <c r="B27" s="839"/>
      <c r="C27" s="840"/>
      <c r="D27" s="840"/>
      <c r="E27" s="840"/>
      <c r="F27" s="840"/>
      <c r="G27" s="841"/>
      <c r="H27" s="21"/>
    </row>
    <row r="28" spans="1:8" ht="15.75" customHeight="1">
      <c r="A28" s="4"/>
      <c r="B28" s="839"/>
      <c r="C28" s="840"/>
      <c r="D28" s="840"/>
      <c r="E28" s="840"/>
      <c r="F28" s="840"/>
      <c r="G28" s="841"/>
      <c r="H28" s="21"/>
    </row>
    <row r="29" spans="1:8" ht="15.75" customHeight="1">
      <c r="A29" s="4"/>
      <c r="B29" s="839"/>
      <c r="C29" s="840"/>
      <c r="D29" s="840"/>
      <c r="E29" s="840"/>
      <c r="F29" s="840"/>
      <c r="G29" s="841"/>
      <c r="H29" s="21"/>
    </row>
    <row r="30" spans="1:8" ht="15.75" customHeight="1">
      <c r="A30" s="4"/>
      <c r="B30" s="839"/>
      <c r="C30" s="840"/>
      <c r="D30" s="840"/>
      <c r="E30" s="840"/>
      <c r="F30" s="840"/>
      <c r="G30" s="841"/>
      <c r="H30" s="21"/>
    </row>
    <row r="31" spans="1:8" ht="15.75" customHeight="1">
      <c r="A31" s="4"/>
      <c r="B31" s="839"/>
      <c r="C31" s="840"/>
      <c r="D31" s="840"/>
      <c r="E31" s="840"/>
      <c r="F31" s="840"/>
      <c r="G31" s="841"/>
      <c r="H31" s="21"/>
    </row>
    <row r="32" spans="1:8" ht="15.75" customHeight="1">
      <c r="A32" s="4"/>
      <c r="B32" s="839"/>
      <c r="C32" s="840"/>
      <c r="D32" s="840"/>
      <c r="E32" s="840"/>
      <c r="F32" s="840"/>
      <c r="G32" s="841"/>
      <c r="H32" s="21"/>
    </row>
    <row r="33" spans="1:8" ht="15.75" customHeight="1">
      <c r="A33" s="4"/>
      <c r="B33" s="839"/>
      <c r="C33" s="840"/>
      <c r="D33" s="840"/>
      <c r="E33" s="840"/>
      <c r="F33" s="840"/>
      <c r="G33" s="841"/>
      <c r="H33" s="21"/>
    </row>
    <row r="34" spans="1:8" ht="15.75" customHeight="1">
      <c r="A34" s="4"/>
      <c r="B34" s="839"/>
      <c r="C34" s="840"/>
      <c r="D34" s="840"/>
      <c r="E34" s="840"/>
      <c r="F34" s="840"/>
      <c r="G34" s="841"/>
      <c r="H34" s="21"/>
    </row>
    <row r="35" spans="1:8" ht="15.75" customHeight="1" thickBot="1">
      <c r="A35" s="4"/>
      <c r="B35" s="842"/>
      <c r="C35" s="843"/>
      <c r="D35" s="843"/>
      <c r="E35" s="843"/>
      <c r="F35" s="843"/>
      <c r="G35" s="844"/>
      <c r="H35" s="21"/>
    </row>
    <row r="36" spans="1:8" ht="12.75" customHeight="1">
      <c r="A36" s="4"/>
      <c r="B36" s="290" t="s">
        <v>265</v>
      </c>
      <c r="C36" s="828" t="str">
        <f>'HOJA MASTER'!C43</f>
        <v>PISTAS DE ATLETISMO</v>
      </c>
      <c r="D36" s="828"/>
      <c r="E36" s="292" t="s">
        <v>381</v>
      </c>
      <c r="F36" s="291" t="str">
        <f>'HOJA MASTER'!C6</f>
        <v>CABECERA MUNICIPAL</v>
      </c>
      <c r="G36" s="531" t="s">
        <v>267</v>
      </c>
      <c r="H36" s="21"/>
    </row>
    <row r="37" spans="1:8" ht="6.75" customHeight="1">
      <c r="A37" s="4"/>
      <c r="B37" s="11"/>
      <c r="C37" s="11"/>
      <c r="D37" s="11"/>
      <c r="E37" s="11"/>
      <c r="F37" s="11"/>
      <c r="G37" s="11"/>
      <c r="H37" s="21"/>
    </row>
    <row r="38" spans="1:8" ht="18.75" customHeight="1">
      <c r="A38" s="4"/>
      <c r="B38" s="11"/>
      <c r="C38" s="11"/>
      <c r="D38" s="11"/>
      <c r="E38" s="11"/>
      <c r="F38" s="11"/>
      <c r="G38" s="11"/>
      <c r="H38" s="21"/>
    </row>
    <row r="39" spans="1:8" ht="16.5" thickBot="1">
      <c r="A39" s="7"/>
      <c r="B39" s="15"/>
      <c r="C39" s="15"/>
      <c r="D39" s="15"/>
      <c r="E39" s="15"/>
      <c r="F39" s="15"/>
      <c r="G39" s="15"/>
      <c r="H39" s="159" t="s">
        <v>227</v>
      </c>
    </row>
  </sheetData>
  <mergeCells count="15">
    <mergeCell ref="C36:D36"/>
    <mergeCell ref="B10:D10"/>
    <mergeCell ref="F10:G10"/>
    <mergeCell ref="B11:C11"/>
    <mergeCell ref="B2:G2"/>
    <mergeCell ref="B3:H3"/>
    <mergeCell ref="B4:G4"/>
    <mergeCell ref="B5:G5"/>
    <mergeCell ref="C7:F7"/>
    <mergeCell ref="B8:C9"/>
    <mergeCell ref="D8:G9"/>
    <mergeCell ref="B13:G35"/>
    <mergeCell ref="F12:G12"/>
    <mergeCell ref="D12:E12"/>
    <mergeCell ref="B12:C12"/>
  </mergeCells>
  <printOptions horizontalCentered="1" verticalCentered="1"/>
  <pageMargins left="0.59055118110236227" right="0.11811023622047245" top="0.78740157480314965" bottom="0.19685039370078741" header="0.31496062992125984" footer="0.31496062992125984"/>
  <pageSetup fitToHeight="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FF0000"/>
    <pageSetUpPr fitToPage="1"/>
  </sheetPr>
  <dimension ref="A1:O42"/>
  <sheetViews>
    <sheetView view="pageBreakPreview" topLeftCell="A2" zoomScale="70" zoomScaleNormal="115" zoomScaleSheetLayoutView="70" zoomScalePageLayoutView="85" workbookViewId="0">
      <selection activeCell="V31" sqref="V31"/>
    </sheetView>
  </sheetViews>
  <sheetFormatPr baseColWidth="10" defaultColWidth="9.140625" defaultRowHeight="12.75"/>
  <cols>
    <col min="1" max="1" width="6" style="44" customWidth="1"/>
    <col min="2" max="2" width="45.140625" style="263" customWidth="1"/>
    <col min="3" max="3" width="6.42578125" style="3" customWidth="1"/>
    <col min="4" max="4" width="9.42578125" style="264" customWidth="1"/>
    <col min="5" max="5" width="11.5703125" style="3" customWidth="1"/>
    <col min="6" max="6" width="1.5703125" style="3" customWidth="1"/>
    <col min="7" max="7" width="15.7109375" style="265" customWidth="1"/>
    <col min="8" max="8" width="2.85546875" style="3" customWidth="1"/>
    <col min="9" max="9" width="12" style="3" customWidth="1"/>
    <col min="10" max="10" width="12.28515625" style="3" customWidth="1"/>
    <col min="11" max="16384" width="9.140625" style="3"/>
  </cols>
  <sheetData>
    <row r="1" spans="1:15" ht="0.6" customHeight="1" thickBot="1">
      <c r="A1" s="239"/>
      <c r="B1" s="240" t="s">
        <v>63</v>
      </c>
      <c r="C1" s="241"/>
      <c r="D1" s="242"/>
      <c r="E1" s="241"/>
      <c r="F1" s="241"/>
      <c r="G1" s="243"/>
      <c r="H1" s="241"/>
      <c r="I1" s="241"/>
      <c r="J1" s="241"/>
      <c r="K1" s="241"/>
      <c r="L1" s="241"/>
      <c r="M1" s="244"/>
    </row>
    <row r="2" spans="1:15" ht="22.5" customHeight="1">
      <c r="A2" s="245"/>
      <c r="B2" s="873" t="s">
        <v>0</v>
      </c>
      <c r="C2" s="873"/>
      <c r="D2" s="873"/>
      <c r="E2" s="873"/>
      <c r="F2" s="873"/>
      <c r="G2" s="873"/>
      <c r="H2" s="873"/>
      <c r="I2" s="873"/>
      <c r="J2" s="873"/>
      <c r="K2" s="873"/>
      <c r="L2" s="241"/>
      <c r="M2" s="244"/>
    </row>
    <row r="3" spans="1:15" ht="15.75" customHeight="1">
      <c r="A3" s="246"/>
      <c r="B3" s="874" t="s">
        <v>80</v>
      </c>
      <c r="C3" s="874"/>
      <c r="D3" s="874"/>
      <c r="E3" s="874"/>
      <c r="F3" s="874"/>
      <c r="G3" s="874"/>
      <c r="H3" s="874"/>
      <c r="I3" s="874"/>
      <c r="J3" s="874"/>
      <c r="K3" s="874"/>
      <c r="L3" s="626"/>
      <c r="M3" s="247"/>
    </row>
    <row r="4" spans="1:15" ht="16.5" customHeight="1">
      <c r="A4" s="248"/>
      <c r="B4" s="875" t="s">
        <v>263</v>
      </c>
      <c r="C4" s="875"/>
      <c r="D4" s="875"/>
      <c r="E4" s="875"/>
      <c r="F4" s="875"/>
      <c r="G4" s="875"/>
      <c r="H4" s="875"/>
      <c r="I4" s="875"/>
      <c r="J4" s="875"/>
      <c r="K4" s="875"/>
      <c r="L4" s="626"/>
      <c r="M4" s="247"/>
    </row>
    <row r="5" spans="1:15" ht="17.25" customHeight="1">
      <c r="A5" s="249"/>
      <c r="B5" s="875" t="s">
        <v>228</v>
      </c>
      <c r="C5" s="875"/>
      <c r="D5" s="875"/>
      <c r="E5" s="875"/>
      <c r="F5" s="875"/>
      <c r="G5" s="875"/>
      <c r="H5" s="875"/>
      <c r="I5" s="875"/>
      <c r="J5" s="875"/>
      <c r="K5" s="875"/>
      <c r="L5" s="626"/>
      <c r="M5" s="247"/>
    </row>
    <row r="6" spans="1:15" ht="6.75" customHeight="1" thickBot="1">
      <c r="A6" s="248"/>
      <c r="B6" s="627"/>
      <c r="C6" s="628"/>
      <c r="D6" s="628"/>
      <c r="E6" s="628"/>
      <c r="F6" s="628"/>
      <c r="G6" s="629"/>
      <c r="H6" s="630"/>
      <c r="I6" s="626"/>
      <c r="J6" s="631"/>
      <c r="K6" s="626"/>
      <c r="L6" s="626"/>
      <c r="M6" s="247"/>
    </row>
    <row r="7" spans="1:15" ht="19.5" thickBot="1">
      <c r="A7" s="876" t="s">
        <v>229</v>
      </c>
      <c r="B7" s="877"/>
      <c r="C7" s="877"/>
      <c r="D7" s="877"/>
      <c r="E7" s="877"/>
      <c r="F7" s="877"/>
      <c r="G7" s="877"/>
      <c r="H7" s="877"/>
      <c r="I7" s="877"/>
      <c r="J7" s="877"/>
      <c r="K7" s="877"/>
      <c r="L7" s="877"/>
      <c r="M7" s="878"/>
      <c r="N7" s="50"/>
      <c r="O7" s="50"/>
    </row>
    <row r="8" spans="1:15">
      <c r="A8" s="849" t="s">
        <v>230</v>
      </c>
      <c r="B8" s="850"/>
      <c r="C8" s="626"/>
      <c r="D8" s="851" t="s">
        <v>42</v>
      </c>
      <c r="E8" s="852"/>
      <c r="F8" s="250"/>
      <c r="G8" s="853" t="str">
        <f>'HOJA MASTER'!C15</f>
        <v>FONDO MUNICIPAL</v>
      </c>
      <c r="H8" s="853"/>
      <c r="I8" s="854" t="s">
        <v>231</v>
      </c>
      <c r="J8" s="855"/>
      <c r="K8" s="858"/>
      <c r="L8" s="858"/>
      <c r="M8" s="859"/>
    </row>
    <row r="9" spans="1:15">
      <c r="A9" s="860" t="str">
        <f>'HOJA MASTER'!C4</f>
        <v>CONSTRUCCIÓN DE TERRACERIAS EN PISTA DE ATLETISMO EN LA UNIDAD DEPORTIVA, COLÓN, QRO.</v>
      </c>
      <c r="B9" s="861"/>
      <c r="C9" s="626"/>
      <c r="D9" s="864" t="s">
        <v>232</v>
      </c>
      <c r="E9" s="865"/>
      <c r="F9" s="126"/>
      <c r="G9" s="866">
        <f>'HOJA MASTER'!C26</f>
        <v>3500000</v>
      </c>
      <c r="H9" s="866"/>
      <c r="I9" s="856"/>
      <c r="J9" s="857"/>
      <c r="K9" s="858"/>
      <c r="L9" s="858"/>
      <c r="M9" s="859"/>
    </row>
    <row r="10" spans="1:15" ht="22.5" customHeight="1">
      <c r="A10" s="862"/>
      <c r="B10" s="863"/>
      <c r="C10" s="626"/>
      <c r="D10" s="864" t="s">
        <v>233</v>
      </c>
      <c r="E10" s="865"/>
      <c r="F10" s="126"/>
      <c r="G10" s="867">
        <f>'HOJA MASTER'!D31</f>
        <v>10000</v>
      </c>
      <c r="H10" s="867"/>
      <c r="I10" s="868" t="s">
        <v>234</v>
      </c>
      <c r="J10" s="869"/>
      <c r="K10" s="858"/>
      <c r="L10" s="858"/>
      <c r="M10" s="859"/>
    </row>
    <row r="11" spans="1:15">
      <c r="A11" s="870" t="s">
        <v>235</v>
      </c>
      <c r="B11" s="871"/>
      <c r="C11" s="626"/>
      <c r="D11" s="864" t="s">
        <v>236</v>
      </c>
      <c r="E11" s="865"/>
      <c r="F11" s="865"/>
      <c r="G11" s="872">
        <f>'HOJA MASTER'!C28</f>
        <v>2300</v>
      </c>
      <c r="H11" s="872"/>
      <c r="I11" s="854"/>
      <c r="J11" s="855"/>
      <c r="K11" s="858"/>
      <c r="L11" s="858"/>
      <c r="M11" s="859"/>
    </row>
    <row r="12" spans="1:15">
      <c r="A12" s="879" t="str">
        <f>'HOJA MASTER'!C6</f>
        <v>CABECERA MUNICIPAL</v>
      </c>
      <c r="B12" s="880"/>
      <c r="C12" s="626"/>
      <c r="D12" s="864" t="s">
        <v>237</v>
      </c>
      <c r="E12" s="865"/>
      <c r="F12" s="251"/>
      <c r="G12" s="881" t="s">
        <v>253</v>
      </c>
      <c r="H12" s="882"/>
      <c r="I12" s="856"/>
      <c r="J12" s="857"/>
      <c r="K12" s="858"/>
      <c r="L12" s="858"/>
      <c r="M12" s="859"/>
    </row>
    <row r="13" spans="1:15" ht="15.6" customHeight="1">
      <c r="A13" s="870" t="s">
        <v>84</v>
      </c>
      <c r="B13" s="871"/>
      <c r="C13" s="626"/>
      <c r="D13" s="854" t="s">
        <v>238</v>
      </c>
      <c r="E13" s="855"/>
      <c r="F13" s="858" t="str">
        <f>COORDENADAS!$E$10</f>
        <v>X = 391490.97 m E</v>
      </c>
      <c r="G13" s="858"/>
      <c r="H13" s="883"/>
      <c r="I13" s="854" t="s">
        <v>269</v>
      </c>
      <c r="J13" s="855"/>
      <c r="K13" s="858"/>
      <c r="L13" s="858"/>
      <c r="M13" s="859"/>
    </row>
    <row r="14" spans="1:15" ht="16.149999999999999" customHeight="1">
      <c r="A14" s="879" t="s">
        <v>282</v>
      </c>
      <c r="B14" s="880"/>
      <c r="C14" s="626"/>
      <c r="D14" s="856"/>
      <c r="E14" s="857"/>
      <c r="F14" s="858" t="str">
        <f>COORDENADAS!$F$10</f>
        <v>Y = 2297677.34 m N</v>
      </c>
      <c r="G14" s="858"/>
      <c r="H14" s="883"/>
      <c r="I14" s="856"/>
      <c r="J14" s="857"/>
      <c r="K14" s="858"/>
      <c r="L14" s="858"/>
      <c r="M14" s="859"/>
    </row>
    <row r="15" spans="1:15" ht="12.75" customHeight="1">
      <c r="A15" s="870" t="s">
        <v>85</v>
      </c>
      <c r="B15" s="871"/>
      <c r="C15" s="626"/>
      <c r="D15" s="868" t="s">
        <v>239</v>
      </c>
      <c r="E15" s="869"/>
      <c r="F15" s="858" t="str">
        <f>COORDENADAS!$D$11</f>
        <v xml:space="preserve"> 20°46'32.62"N</v>
      </c>
      <c r="G15" s="858"/>
      <c r="H15" s="883"/>
      <c r="I15" s="868" t="s">
        <v>270</v>
      </c>
      <c r="J15" s="869"/>
      <c r="K15" s="858"/>
      <c r="L15" s="858"/>
      <c r="M15" s="859"/>
    </row>
    <row r="16" spans="1:15" ht="15" customHeight="1">
      <c r="A16" s="884" t="s">
        <v>240</v>
      </c>
      <c r="B16" s="885"/>
      <c r="C16" s="626"/>
      <c r="D16" s="854"/>
      <c r="E16" s="855"/>
      <c r="F16" s="886" t="str">
        <f>COORDENADAS!$E$11</f>
        <v>100° 2'32.92"O</v>
      </c>
      <c r="G16" s="858"/>
      <c r="H16" s="883"/>
      <c r="I16" s="854"/>
      <c r="J16" s="855"/>
      <c r="K16" s="858"/>
      <c r="L16" s="858"/>
      <c r="M16" s="859"/>
    </row>
    <row r="17" spans="1:13" ht="15" customHeight="1">
      <c r="A17" s="4"/>
      <c r="B17" s="626"/>
      <c r="C17" s="626"/>
      <c r="D17" s="856"/>
      <c r="E17" s="857"/>
      <c r="F17" s="858" t="str">
        <f>COORDENADAS!$G$11</f>
        <v>1931 m.s.n.m</v>
      </c>
      <c r="G17" s="858"/>
      <c r="H17" s="883"/>
      <c r="I17" s="856"/>
      <c r="J17" s="857"/>
      <c r="K17" s="858"/>
      <c r="L17" s="858"/>
      <c r="M17" s="859"/>
    </row>
    <row r="18" spans="1:13" ht="9.6" hidden="1" customHeight="1">
      <c r="A18" s="4"/>
      <c r="B18" s="626"/>
      <c r="C18" s="626"/>
      <c r="D18" s="632"/>
      <c r="E18" s="632"/>
      <c r="F18" s="858"/>
      <c r="G18" s="858"/>
      <c r="H18" s="883"/>
      <c r="I18" s="632"/>
      <c r="J18" s="626"/>
      <c r="K18" s="887"/>
      <c r="L18" s="887"/>
      <c r="M18" s="888"/>
    </row>
    <row r="19" spans="1:13" ht="6" customHeight="1">
      <c r="A19" s="4"/>
      <c r="B19" s="626"/>
      <c r="C19" s="626"/>
      <c r="D19" s="632"/>
      <c r="E19" s="632"/>
      <c r="F19" s="633"/>
      <c r="G19" s="633"/>
      <c r="H19" s="633"/>
      <c r="I19" s="632"/>
      <c r="J19" s="632"/>
      <c r="K19" s="633"/>
      <c r="L19" s="633"/>
      <c r="M19" s="252"/>
    </row>
    <row r="20" spans="1:13" ht="15.75" customHeight="1" thickBot="1">
      <c r="A20" s="889" t="s">
        <v>241</v>
      </c>
      <c r="B20" s="890"/>
      <c r="C20" s="890"/>
      <c r="D20" s="890"/>
      <c r="E20" s="890"/>
      <c r="F20" s="890"/>
      <c r="G20" s="890"/>
      <c r="H20" s="890"/>
      <c r="I20" s="890"/>
      <c r="J20" s="890"/>
      <c r="K20" s="890"/>
      <c r="L20" s="890"/>
      <c r="M20" s="891"/>
    </row>
    <row r="21" spans="1:13" ht="15" customHeight="1">
      <c r="A21" s="253"/>
      <c r="B21" s="254"/>
      <c r="C21" s="254"/>
      <c r="D21" s="254"/>
      <c r="E21" s="254"/>
      <c r="F21" s="254"/>
      <c r="G21" s="254"/>
      <c r="H21" s="254"/>
      <c r="I21" s="254"/>
      <c r="J21" s="254"/>
      <c r="K21" s="241"/>
      <c r="L21" s="241"/>
      <c r="M21" s="244"/>
    </row>
    <row r="22" spans="1:13" ht="15" customHeight="1">
      <c r="A22" s="255"/>
      <c r="B22" s="634"/>
      <c r="C22" s="634"/>
      <c r="D22" s="634"/>
      <c r="E22" s="634"/>
      <c r="F22" s="634"/>
      <c r="G22" s="634"/>
      <c r="H22" s="634"/>
      <c r="I22" s="634"/>
      <c r="J22" s="634"/>
      <c r="K22" s="626"/>
      <c r="L22" s="626"/>
      <c r="M22" s="247"/>
    </row>
    <row r="23" spans="1:13" ht="15" customHeight="1">
      <c r="A23" s="255"/>
      <c r="B23" s="634"/>
      <c r="C23" s="634"/>
      <c r="D23" s="634"/>
      <c r="E23" s="634"/>
      <c r="F23" s="634"/>
      <c r="G23" s="634"/>
      <c r="H23" s="634"/>
      <c r="I23" s="634"/>
      <c r="J23" s="634"/>
      <c r="K23" s="626"/>
      <c r="L23" s="626"/>
      <c r="M23" s="247"/>
    </row>
    <row r="24" spans="1:13" ht="15" customHeight="1">
      <c r="A24" s="255"/>
      <c r="B24" s="634"/>
      <c r="C24" s="634"/>
      <c r="D24" s="634"/>
      <c r="E24" s="634"/>
      <c r="F24" s="634"/>
      <c r="G24" s="634"/>
      <c r="H24" s="634"/>
      <c r="I24" s="634"/>
      <c r="J24" s="634"/>
      <c r="K24" s="626"/>
      <c r="L24" s="626"/>
      <c r="M24" s="247"/>
    </row>
    <row r="25" spans="1:13" ht="15" customHeight="1">
      <c r="A25" s="255"/>
      <c r="B25" s="634"/>
      <c r="C25" s="634"/>
      <c r="D25" s="634"/>
      <c r="E25" s="634"/>
      <c r="F25" s="634"/>
      <c r="G25" s="634"/>
      <c r="H25" s="634"/>
      <c r="I25" s="634"/>
      <c r="J25" s="634"/>
      <c r="K25" s="626"/>
      <c r="L25" s="626"/>
      <c r="M25" s="247"/>
    </row>
    <row r="26" spans="1:13" ht="15" customHeight="1">
      <c r="A26" s="255"/>
      <c r="B26" s="634"/>
      <c r="C26" s="634"/>
      <c r="D26" s="634"/>
      <c r="E26" s="634"/>
      <c r="F26" s="634"/>
      <c r="G26" s="634"/>
      <c r="H26" s="634"/>
      <c r="I26" s="634"/>
      <c r="J26" s="634"/>
      <c r="K26" s="626"/>
      <c r="L26" s="626"/>
      <c r="M26" s="247"/>
    </row>
    <row r="27" spans="1:13" ht="15" customHeight="1">
      <c r="A27" s="255"/>
      <c r="B27" s="634"/>
      <c r="C27" s="634"/>
      <c r="D27" s="634"/>
      <c r="E27" s="634"/>
      <c r="F27" s="634"/>
      <c r="G27" s="634"/>
      <c r="H27" s="634"/>
      <c r="I27" s="634"/>
      <c r="J27" s="634"/>
      <c r="K27" s="626"/>
      <c r="L27" s="626"/>
      <c r="M27" s="247"/>
    </row>
    <row r="28" spans="1:13" ht="15" customHeight="1">
      <c r="A28" s="255"/>
      <c r="B28" s="634"/>
      <c r="C28" s="634"/>
      <c r="D28" s="634"/>
      <c r="E28" s="634"/>
      <c r="F28" s="634"/>
      <c r="G28" s="634"/>
      <c r="H28" s="634"/>
      <c r="I28" s="634"/>
      <c r="J28" s="634"/>
      <c r="K28" s="626"/>
      <c r="L28" s="626"/>
      <c r="M28" s="247"/>
    </row>
    <row r="29" spans="1:13" ht="15" customHeight="1">
      <c r="A29" s="255"/>
      <c r="B29" s="634"/>
      <c r="C29" s="634"/>
      <c r="D29" s="634"/>
      <c r="E29" s="634"/>
      <c r="F29" s="634"/>
      <c r="G29" s="634"/>
      <c r="H29" s="634"/>
      <c r="I29" s="634"/>
      <c r="J29" s="634"/>
      <c r="K29" s="626"/>
      <c r="L29" s="626"/>
      <c r="M29" s="247"/>
    </row>
    <row r="30" spans="1:13" ht="15" customHeight="1">
      <c r="A30" s="255"/>
      <c r="B30" s="634"/>
      <c r="C30" s="634"/>
      <c r="D30" s="634"/>
      <c r="E30" s="634"/>
      <c r="F30" s="634"/>
      <c r="G30" s="634"/>
      <c r="H30" s="634"/>
      <c r="I30" s="634"/>
      <c r="J30" s="634"/>
      <c r="K30" s="626"/>
      <c r="L30" s="626"/>
      <c r="M30" s="247"/>
    </row>
    <row r="31" spans="1:13" ht="15" customHeight="1">
      <c r="A31" s="255"/>
      <c r="B31" s="634"/>
      <c r="C31" s="634"/>
      <c r="D31" s="634"/>
      <c r="E31" s="634"/>
      <c r="F31" s="634"/>
      <c r="G31" s="634"/>
      <c r="H31" s="634"/>
      <c r="I31" s="634"/>
      <c r="J31" s="634"/>
      <c r="K31" s="626"/>
      <c r="L31" s="626"/>
      <c r="M31" s="247"/>
    </row>
    <row r="32" spans="1:13" ht="15" customHeight="1">
      <c r="A32" s="255"/>
      <c r="B32" s="634"/>
      <c r="C32" s="634"/>
      <c r="D32" s="634"/>
      <c r="E32" s="634"/>
      <c r="F32" s="634"/>
      <c r="G32" s="634"/>
      <c r="H32" s="634"/>
      <c r="I32" s="634"/>
      <c r="J32" s="634"/>
      <c r="K32" s="626"/>
      <c r="L32" s="626"/>
      <c r="M32" s="247"/>
    </row>
    <row r="33" spans="1:13" ht="15" customHeight="1">
      <c r="A33" s="255"/>
      <c r="B33" s="634"/>
      <c r="C33" s="634"/>
      <c r="D33" s="634"/>
      <c r="E33" s="634"/>
      <c r="F33" s="634"/>
      <c r="G33" s="634"/>
      <c r="H33" s="634"/>
      <c r="I33" s="634"/>
      <c r="J33" s="634"/>
      <c r="K33" s="626"/>
      <c r="L33" s="626"/>
      <c r="M33" s="247"/>
    </row>
    <row r="34" spans="1:13" ht="15" customHeight="1">
      <c r="A34" s="255"/>
      <c r="B34" s="634"/>
      <c r="C34" s="634"/>
      <c r="D34" s="634"/>
      <c r="E34" s="634"/>
      <c r="F34" s="634"/>
      <c r="G34" s="634"/>
      <c r="H34" s="634"/>
      <c r="I34" s="634"/>
      <c r="J34" s="634"/>
      <c r="K34" s="626"/>
      <c r="L34" s="626"/>
      <c r="M34" s="247"/>
    </row>
    <row r="35" spans="1:13" ht="15" customHeight="1">
      <c r="A35" s="255"/>
      <c r="B35" s="634"/>
      <c r="C35" s="634"/>
      <c r="D35" s="634"/>
      <c r="E35" s="634"/>
      <c r="F35" s="634"/>
      <c r="G35" s="634"/>
      <c r="H35" s="634"/>
      <c r="I35" s="634"/>
      <c r="J35" s="634"/>
      <c r="K35" s="626"/>
      <c r="L35" s="626"/>
      <c r="M35" s="247"/>
    </row>
    <row r="36" spans="1:13" ht="15" customHeight="1">
      <c r="A36" s="255"/>
      <c r="B36" s="634"/>
      <c r="C36" s="634"/>
      <c r="D36" s="634"/>
      <c r="E36" s="634"/>
      <c r="F36" s="634"/>
      <c r="G36" s="634"/>
      <c r="H36" s="634"/>
      <c r="I36" s="634"/>
      <c r="J36" s="634"/>
      <c r="K36" s="626"/>
      <c r="L36" s="626"/>
      <c r="M36" s="247"/>
    </row>
    <row r="37" spans="1:13" ht="15" customHeight="1">
      <c r="A37" s="255"/>
      <c r="B37" s="634"/>
      <c r="C37" s="634"/>
      <c r="D37" s="634"/>
      <c r="E37" s="634"/>
      <c r="F37" s="634"/>
      <c r="G37" s="634"/>
      <c r="H37" s="634"/>
      <c r="I37" s="634"/>
      <c r="J37" s="634"/>
      <c r="K37" s="626"/>
      <c r="L37" s="626"/>
      <c r="M37" s="247"/>
    </row>
    <row r="38" spans="1:13" ht="15" customHeight="1" thickBot="1">
      <c r="A38" s="257"/>
      <c r="B38" s="258"/>
      <c r="C38" s="258"/>
      <c r="D38" s="258"/>
      <c r="E38" s="258"/>
      <c r="F38" s="258"/>
      <c r="G38" s="258"/>
      <c r="H38" s="258"/>
      <c r="I38" s="258"/>
      <c r="J38" s="258"/>
      <c r="K38" s="259"/>
      <c r="L38" s="259"/>
      <c r="M38" s="260"/>
    </row>
    <row r="39" spans="1:13" ht="15" customHeight="1">
      <c r="A39" s="255"/>
      <c r="B39" s="634"/>
      <c r="C39" s="634"/>
      <c r="D39" s="634"/>
      <c r="E39" s="634"/>
      <c r="F39" s="634"/>
      <c r="G39" s="634"/>
      <c r="H39" s="634"/>
      <c r="I39" s="634"/>
      <c r="J39" s="634"/>
      <c r="K39" s="626"/>
      <c r="L39" s="626"/>
      <c r="M39" s="247"/>
    </row>
    <row r="40" spans="1:13" ht="15" customHeight="1">
      <c r="A40" s="255"/>
      <c r="B40" s="892" t="s">
        <v>268</v>
      </c>
      <c r="C40" s="892"/>
      <c r="D40" s="892"/>
      <c r="E40" s="634"/>
      <c r="F40" s="634"/>
      <c r="G40" s="892" t="s">
        <v>258</v>
      </c>
      <c r="H40" s="892"/>
      <c r="I40" s="892"/>
      <c r="J40" s="892"/>
      <c r="K40" s="892"/>
      <c r="L40" s="892"/>
      <c r="M40" s="247"/>
    </row>
    <row r="41" spans="1:13" ht="15" customHeight="1">
      <c r="A41" s="255"/>
      <c r="B41" s="892"/>
      <c r="C41" s="892"/>
      <c r="D41" s="892"/>
      <c r="E41" s="634"/>
      <c r="F41" s="634"/>
      <c r="G41" s="892"/>
      <c r="H41" s="892"/>
      <c r="I41" s="892"/>
      <c r="J41" s="892"/>
      <c r="K41" s="892"/>
      <c r="L41" s="892"/>
      <c r="M41" s="247"/>
    </row>
    <row r="42" spans="1:13" ht="13.5" thickBot="1">
      <c r="A42" s="261"/>
      <c r="B42" s="298"/>
      <c r="C42" s="298"/>
      <c r="D42" s="262"/>
      <c r="E42" s="259"/>
      <c r="F42" s="259"/>
      <c r="G42" s="298"/>
      <c r="H42" s="298"/>
      <c r="I42" s="298"/>
      <c r="J42" s="298"/>
      <c r="K42" s="259"/>
      <c r="L42" s="259"/>
      <c r="M42" s="260"/>
    </row>
  </sheetData>
  <mergeCells count="49">
    <mergeCell ref="F18:H18"/>
    <mergeCell ref="K18:M18"/>
    <mergeCell ref="A20:M20"/>
    <mergeCell ref="B40:D41"/>
    <mergeCell ref="G40:L41"/>
    <mergeCell ref="A15:B15"/>
    <mergeCell ref="D15:E17"/>
    <mergeCell ref="F15:H15"/>
    <mergeCell ref="I15:J17"/>
    <mergeCell ref="K15:M15"/>
    <mergeCell ref="A16:B16"/>
    <mergeCell ref="F16:H16"/>
    <mergeCell ref="K16:M16"/>
    <mergeCell ref="F17:H17"/>
    <mergeCell ref="K17:M17"/>
    <mergeCell ref="A13:B13"/>
    <mergeCell ref="D13:E14"/>
    <mergeCell ref="F13:H13"/>
    <mergeCell ref="I13:J14"/>
    <mergeCell ref="K13:M13"/>
    <mergeCell ref="A14:B14"/>
    <mergeCell ref="F14:H14"/>
    <mergeCell ref="K14:M14"/>
    <mergeCell ref="K11:M11"/>
    <mergeCell ref="A12:B12"/>
    <mergeCell ref="D12:E12"/>
    <mergeCell ref="G12:H12"/>
    <mergeCell ref="K12:M12"/>
    <mergeCell ref="B2:K2"/>
    <mergeCell ref="B3:K3"/>
    <mergeCell ref="B4:K4"/>
    <mergeCell ref="B5:K5"/>
    <mergeCell ref="A7:M7"/>
    <mergeCell ref="A8:B8"/>
    <mergeCell ref="D8:E8"/>
    <mergeCell ref="G8:H8"/>
    <mergeCell ref="I8:J9"/>
    <mergeCell ref="K8:M8"/>
    <mergeCell ref="A9:B10"/>
    <mergeCell ref="D9:E9"/>
    <mergeCell ref="G9:H9"/>
    <mergeCell ref="K9:M9"/>
    <mergeCell ref="D10:E10"/>
    <mergeCell ref="G10:H10"/>
    <mergeCell ref="I10:J12"/>
    <mergeCell ref="K10:M10"/>
    <mergeCell ref="A11:B11"/>
    <mergeCell ref="D11:F11"/>
    <mergeCell ref="G11:H11"/>
  </mergeCells>
  <pageMargins left="0.39370078740157483" right="0.39370078740157483" top="0.39370078740157483" bottom="0.54117647058823526" header="0.31496062992125984" footer="0.31496062992125984"/>
  <pageSetup scale="80" orientation="landscape" r:id="rId1"/>
  <headerFooter alignWithMargins="0">
    <oddFooter>&amp;Rhoja  &amp;P de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3"/>
  <sheetViews>
    <sheetView view="pageBreakPreview" zoomScale="85" zoomScaleNormal="55" zoomScaleSheetLayoutView="85" workbookViewId="0">
      <selection activeCell="S32" sqref="S32"/>
    </sheetView>
  </sheetViews>
  <sheetFormatPr baseColWidth="10" defaultRowHeight="15"/>
  <cols>
    <col min="1" max="1" width="9.5703125" customWidth="1"/>
    <col min="2" max="2" width="11.5703125" customWidth="1"/>
    <col min="3" max="3" width="8.28515625" customWidth="1"/>
  </cols>
  <sheetData>
    <row r="1" spans="1:15">
      <c r="A1" s="349"/>
      <c r="B1" s="350"/>
      <c r="C1" s="350"/>
      <c r="D1" s="350"/>
      <c r="E1" s="350"/>
      <c r="F1" s="350"/>
      <c r="G1" s="350"/>
      <c r="H1" s="350"/>
      <c r="I1" s="350"/>
      <c r="J1" s="350"/>
      <c r="K1" s="350"/>
      <c r="L1" s="350"/>
      <c r="M1" s="350"/>
      <c r="N1" s="350"/>
      <c r="O1" s="351"/>
    </row>
    <row r="2" spans="1:15">
      <c r="A2" s="352"/>
      <c r="O2" s="353"/>
    </row>
    <row r="3" spans="1:15">
      <c r="A3" s="352"/>
      <c r="O3" s="353"/>
    </row>
    <row r="4" spans="1:15">
      <c r="A4" s="352"/>
      <c r="O4" s="353"/>
    </row>
    <row r="5" spans="1:15">
      <c r="A5" s="352"/>
      <c r="O5" s="353"/>
    </row>
    <row r="6" spans="1:15">
      <c r="A6" s="352"/>
      <c r="O6" s="353"/>
    </row>
    <row r="7" spans="1:15">
      <c r="A7" s="352"/>
      <c r="O7" s="353"/>
    </row>
    <row r="8" spans="1:15">
      <c r="A8" s="352"/>
      <c r="O8" s="353"/>
    </row>
    <row r="9" spans="1:15">
      <c r="A9" s="352"/>
      <c r="O9" s="353"/>
    </row>
    <row r="10" spans="1:15">
      <c r="A10" s="352"/>
      <c r="O10" s="353"/>
    </row>
    <row r="11" spans="1:15">
      <c r="A11" s="352"/>
      <c r="O11" s="353"/>
    </row>
    <row r="12" spans="1:15">
      <c r="A12" s="352"/>
      <c r="O12" s="353"/>
    </row>
    <row r="13" spans="1:15">
      <c r="A13" s="352"/>
      <c r="O13" s="353"/>
    </row>
    <row r="14" spans="1:15" ht="21" customHeight="1">
      <c r="A14" s="352"/>
      <c r="E14" s="901" t="s">
        <v>371</v>
      </c>
      <c r="F14" s="901"/>
      <c r="G14" s="901"/>
      <c r="H14" s="902" t="s">
        <v>369</v>
      </c>
      <c r="I14" s="902"/>
      <c r="J14" s="902"/>
      <c r="K14" s="902"/>
      <c r="L14" s="902"/>
      <c r="M14" s="902"/>
      <c r="N14" s="902"/>
      <c r="O14" s="903"/>
    </row>
    <row r="15" spans="1:15" ht="14.45" customHeight="1">
      <c r="A15" s="352"/>
      <c r="H15" s="902"/>
      <c r="I15" s="902"/>
      <c r="J15" s="902"/>
      <c r="K15" s="902"/>
      <c r="L15" s="902"/>
      <c r="M15" s="902"/>
      <c r="N15" s="902"/>
      <c r="O15" s="903"/>
    </row>
    <row r="16" spans="1:15" ht="14.45" customHeight="1">
      <c r="A16" s="352"/>
      <c r="H16" s="902"/>
      <c r="I16" s="902"/>
      <c r="J16" s="902"/>
      <c r="K16" s="902"/>
      <c r="L16" s="902"/>
      <c r="M16" s="902"/>
      <c r="N16" s="902"/>
      <c r="O16" s="903"/>
    </row>
    <row r="17" spans="1:15" ht="7.15" customHeight="1">
      <c r="A17" s="352"/>
      <c r="H17" s="902"/>
      <c r="I17" s="902"/>
      <c r="J17" s="902"/>
      <c r="K17" s="902"/>
      <c r="L17" s="902"/>
      <c r="M17" s="902"/>
      <c r="N17" s="902"/>
      <c r="O17" s="903"/>
    </row>
    <row r="18" spans="1:15" ht="15" customHeight="1">
      <c r="A18" s="352"/>
      <c r="H18" s="902"/>
      <c r="I18" s="902"/>
      <c r="J18" s="902"/>
      <c r="K18" s="902"/>
      <c r="L18" s="902"/>
      <c r="M18" s="902"/>
      <c r="N18" s="902"/>
      <c r="O18" s="903"/>
    </row>
    <row r="19" spans="1:15">
      <c r="A19" s="352"/>
      <c r="O19" s="353"/>
    </row>
    <row r="20" spans="1:15" ht="18.75">
      <c r="A20" s="352"/>
      <c r="B20" s="904" t="s">
        <v>372</v>
      </c>
      <c r="C20" s="904"/>
      <c r="D20" s="904"/>
      <c r="E20" s="904"/>
      <c r="F20" s="652" t="str">
        <f>'HOJA MASTER'!C15</f>
        <v>FONDO MUNICIPAL</v>
      </c>
      <c r="G20" s="652"/>
      <c r="O20" s="353"/>
    </row>
    <row r="21" spans="1:15">
      <c r="A21" s="352"/>
      <c r="O21" s="353"/>
    </row>
    <row r="22" spans="1:15" ht="18.75">
      <c r="A22" s="352"/>
      <c r="B22" s="164"/>
      <c r="C22" s="164"/>
      <c r="D22" s="904" t="s">
        <v>58</v>
      </c>
      <c r="E22" s="904"/>
      <c r="F22" s="635">
        <f>'HOJA MASTER'!D31</f>
        <v>10000</v>
      </c>
      <c r="G22" s="652" t="s">
        <v>92</v>
      </c>
      <c r="H22" s="652"/>
      <c r="O22" s="353"/>
    </row>
    <row r="23" spans="1:15">
      <c r="A23" s="352"/>
      <c r="O23" s="353"/>
    </row>
    <row r="24" spans="1:15">
      <c r="A24" s="352"/>
      <c r="B24" s="898" t="s">
        <v>377</v>
      </c>
      <c r="C24" s="898"/>
      <c r="D24" s="898"/>
      <c r="E24" s="898"/>
      <c r="F24" s="898"/>
      <c r="G24" s="898"/>
      <c r="H24" s="898"/>
      <c r="O24" s="353"/>
    </row>
    <row r="25" spans="1:15" ht="14.45" customHeight="1">
      <c r="A25" s="352"/>
      <c r="B25" s="898"/>
      <c r="C25" s="898"/>
      <c r="D25" s="898"/>
      <c r="E25" s="898"/>
      <c r="F25" s="898"/>
      <c r="G25" s="898"/>
      <c r="H25" s="898"/>
      <c r="O25" s="353"/>
    </row>
    <row r="26" spans="1:15" ht="14.45" customHeight="1">
      <c r="A26" s="352"/>
      <c r="B26" s="898"/>
      <c r="C26" s="898"/>
      <c r="D26" s="898"/>
      <c r="E26" s="898"/>
      <c r="F26" s="898"/>
      <c r="G26" s="898"/>
      <c r="H26" s="898"/>
      <c r="O26" s="353"/>
    </row>
    <row r="27" spans="1:15" ht="14.45" customHeight="1">
      <c r="A27" s="352"/>
      <c r="B27" s="898"/>
      <c r="C27" s="898"/>
      <c r="D27" s="898"/>
      <c r="E27" s="898"/>
      <c r="F27" s="898"/>
      <c r="G27" s="898"/>
      <c r="H27" s="898"/>
      <c r="O27" s="353"/>
    </row>
    <row r="28" spans="1:15" ht="25.15" customHeight="1">
      <c r="A28" s="352"/>
      <c r="B28" s="898"/>
      <c r="C28" s="898"/>
      <c r="D28" s="898"/>
      <c r="E28" s="898"/>
      <c r="F28" s="898"/>
      <c r="G28" s="898"/>
      <c r="H28" s="898"/>
      <c r="O28" s="353"/>
    </row>
    <row r="29" spans="1:15">
      <c r="A29" s="352"/>
      <c r="O29" s="353"/>
    </row>
    <row r="30" spans="1:15">
      <c r="A30" s="352"/>
      <c r="C30" t="s">
        <v>8</v>
      </c>
      <c r="O30" s="353"/>
    </row>
    <row r="31" spans="1:15" ht="20.45" customHeight="1">
      <c r="A31" s="636" t="s">
        <v>373</v>
      </c>
      <c r="B31" s="638">
        <f>'GENERADOR '!O221</f>
        <v>3262</v>
      </c>
      <c r="C31" s="639" t="s">
        <v>94</v>
      </c>
      <c r="D31" s="899" t="s">
        <v>279</v>
      </c>
      <c r="E31" s="899"/>
      <c r="F31" s="899"/>
      <c r="G31" s="899"/>
      <c r="H31" s="899"/>
      <c r="I31" s="899"/>
      <c r="O31" s="353"/>
    </row>
    <row r="32" spans="1:15" ht="23.45" customHeight="1">
      <c r="A32" s="636" t="s">
        <v>373</v>
      </c>
      <c r="B32" s="638">
        <f>'GENERADOR '!O221</f>
        <v>3262</v>
      </c>
      <c r="C32" s="639" t="s">
        <v>94</v>
      </c>
      <c r="D32" s="897" t="s">
        <v>376</v>
      </c>
      <c r="E32" s="897"/>
      <c r="F32" s="897"/>
      <c r="G32" s="897"/>
      <c r="H32" s="897"/>
      <c r="I32" s="897"/>
      <c r="O32" s="353"/>
    </row>
    <row r="33" spans="1:15" ht="18.75" customHeight="1">
      <c r="A33" s="636" t="s">
        <v>373</v>
      </c>
      <c r="B33" s="638">
        <f>'GENERADOR '!O208</f>
        <v>550.94100000000003</v>
      </c>
      <c r="C33" s="639" t="s">
        <v>355</v>
      </c>
      <c r="D33" s="897" t="s">
        <v>378</v>
      </c>
      <c r="E33" s="897"/>
      <c r="F33" s="897"/>
      <c r="G33" s="897"/>
      <c r="H33" s="897"/>
      <c r="I33" s="897"/>
      <c r="O33" s="353"/>
    </row>
    <row r="34" spans="1:15" ht="18.75" customHeight="1">
      <c r="A34" s="636" t="s">
        <v>373</v>
      </c>
      <c r="B34" s="638">
        <f>'GENERADOR '!O192</f>
        <v>135.66</v>
      </c>
      <c r="C34" s="639" t="s">
        <v>105</v>
      </c>
      <c r="D34" s="897" t="s">
        <v>379</v>
      </c>
      <c r="E34" s="897"/>
      <c r="F34" s="897"/>
      <c r="G34" s="897"/>
      <c r="H34" s="897"/>
      <c r="I34" s="897"/>
      <c r="O34" s="353"/>
    </row>
    <row r="35" spans="1:15" ht="15" customHeight="1">
      <c r="A35" s="636"/>
      <c r="B35" s="637"/>
      <c r="C35" s="637"/>
      <c r="D35" s="637"/>
      <c r="E35" s="637"/>
      <c r="F35" s="637"/>
      <c r="G35" s="637"/>
      <c r="H35" s="637"/>
      <c r="O35" s="353"/>
    </row>
    <row r="36" spans="1:15" ht="15" customHeight="1">
      <c r="A36" s="636"/>
      <c r="B36" s="896" t="s">
        <v>380</v>
      </c>
      <c r="C36" s="896"/>
      <c r="D36" s="896"/>
      <c r="E36" s="896"/>
      <c r="F36" s="896"/>
      <c r="G36" s="896"/>
      <c r="H36" s="896"/>
      <c r="O36" s="353"/>
    </row>
    <row r="37" spans="1:15" ht="40.5" customHeight="1">
      <c r="A37" s="636"/>
      <c r="B37" s="896"/>
      <c r="C37" s="896"/>
      <c r="D37" s="896"/>
      <c r="E37" s="896"/>
      <c r="F37" s="896"/>
      <c r="G37" s="896"/>
      <c r="H37" s="896"/>
      <c r="O37" s="353"/>
    </row>
    <row r="38" spans="1:15" ht="15" customHeight="1">
      <c r="A38" s="636"/>
      <c r="B38" s="640"/>
      <c r="C38" s="640"/>
      <c r="D38" s="640"/>
      <c r="E38" s="640"/>
      <c r="F38" s="640"/>
      <c r="G38" s="640"/>
      <c r="H38" s="640"/>
      <c r="O38" s="353"/>
    </row>
    <row r="39" spans="1:15" ht="15" customHeight="1">
      <c r="A39" s="636"/>
      <c r="B39" s="895" t="s">
        <v>374</v>
      </c>
      <c r="C39" s="895"/>
      <c r="D39" s="895"/>
      <c r="E39" s="895"/>
      <c r="F39" s="895"/>
      <c r="G39" s="895"/>
      <c r="H39" s="895"/>
      <c r="O39" s="353"/>
    </row>
    <row r="40" spans="1:15" ht="15" customHeight="1">
      <c r="A40" s="636"/>
      <c r="B40" s="895"/>
      <c r="C40" s="895"/>
      <c r="D40" s="895"/>
      <c r="E40" s="895"/>
      <c r="F40" s="895"/>
      <c r="G40" s="895"/>
      <c r="H40" s="895"/>
      <c r="O40" s="353"/>
    </row>
    <row r="41" spans="1:15">
      <c r="A41" s="352"/>
      <c r="B41" s="895"/>
      <c r="C41" s="895"/>
      <c r="D41" s="895"/>
      <c r="E41" s="895"/>
      <c r="F41" s="895"/>
      <c r="G41" s="895"/>
      <c r="H41" s="895"/>
      <c r="J41" s="900" t="s">
        <v>375</v>
      </c>
      <c r="K41" s="900"/>
      <c r="L41" s="893">
        <f>'HOJA MASTER'!C26</f>
        <v>3500000</v>
      </c>
      <c r="M41" s="893"/>
      <c r="N41" s="893"/>
      <c r="O41" s="894"/>
    </row>
    <row r="42" spans="1:15">
      <c r="A42" s="352"/>
      <c r="J42" s="900"/>
      <c r="K42" s="900"/>
      <c r="L42" s="893"/>
      <c r="M42" s="893"/>
      <c r="N42" s="893"/>
      <c r="O42" s="894"/>
    </row>
    <row r="43" spans="1:15" ht="15.75" thickBot="1">
      <c r="A43" s="354"/>
      <c r="B43" s="355"/>
      <c r="C43" s="355"/>
      <c r="D43" s="355"/>
      <c r="E43" s="355"/>
      <c r="F43" s="355"/>
      <c r="G43" s="355"/>
      <c r="H43" s="355"/>
      <c r="I43" s="355"/>
      <c r="J43" s="355"/>
      <c r="K43" s="355"/>
      <c r="L43" s="355"/>
      <c r="M43" s="355"/>
      <c r="N43" s="355"/>
      <c r="O43" s="356"/>
    </row>
  </sheetData>
  <mergeCells count="15">
    <mergeCell ref="B24:H28"/>
    <mergeCell ref="D31:I31"/>
    <mergeCell ref="D32:I32"/>
    <mergeCell ref="J41:K42"/>
    <mergeCell ref="E14:G14"/>
    <mergeCell ref="H14:O18"/>
    <mergeCell ref="B20:E20"/>
    <mergeCell ref="F20:G20"/>
    <mergeCell ref="D22:E22"/>
    <mergeCell ref="G22:H22"/>
    <mergeCell ref="L41:O42"/>
    <mergeCell ref="B39:H41"/>
    <mergeCell ref="B36:H37"/>
    <mergeCell ref="D33:I33"/>
    <mergeCell ref="D34:I34"/>
  </mergeCells>
  <printOptions horizontalCentered="1" verticalCentered="1"/>
  <pageMargins left="0" right="0" top="0" bottom="0" header="0" footer="0"/>
  <pageSetup scale="8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B0F0"/>
  </sheetPr>
  <dimension ref="C11:G42"/>
  <sheetViews>
    <sheetView view="pageBreakPreview" zoomScale="55" zoomScaleNormal="100" zoomScaleSheetLayoutView="55" zoomScalePageLayoutView="70" workbookViewId="0">
      <selection activeCell="D11" sqref="D11:G11"/>
    </sheetView>
  </sheetViews>
  <sheetFormatPr baseColWidth="10" defaultRowHeight="15"/>
  <cols>
    <col min="3" max="3" width="18" customWidth="1"/>
    <col min="6" max="6" width="12.85546875" customWidth="1"/>
    <col min="7" max="7" width="22.85546875" customWidth="1"/>
  </cols>
  <sheetData>
    <row r="11" spans="3:7" ht="66.75" customHeight="1">
      <c r="C11" s="160" t="s">
        <v>170</v>
      </c>
      <c r="D11" s="646" t="str">
        <f>'HOJA MASTER'!C4</f>
        <v>CONSTRUCCIÓN DE TERRACERIAS EN PISTA DE ATLETISMO EN LA UNIDAD DEPORTIVA, COLÓN, QRO.</v>
      </c>
      <c r="E11" s="646"/>
      <c r="F11" s="646"/>
      <c r="G11" s="646"/>
    </row>
    <row r="12" spans="3:7" ht="19.5" customHeight="1"/>
    <row r="13" spans="3:7" ht="23.25">
      <c r="C13" s="160" t="s">
        <v>171</v>
      </c>
      <c r="D13" s="647" t="str">
        <f>'HOJA MASTER'!C6</f>
        <v>CABECERA MUNICIPAL</v>
      </c>
      <c r="E13" s="647"/>
      <c r="F13" s="647"/>
      <c r="G13" s="647"/>
    </row>
    <row r="15" spans="3:7" ht="23.25">
      <c r="C15" s="160" t="s">
        <v>26</v>
      </c>
      <c r="D15" s="647" t="s">
        <v>62</v>
      </c>
      <c r="E15" s="647"/>
      <c r="F15" s="647"/>
      <c r="G15" s="647"/>
    </row>
    <row r="42" spans="3:7" ht="26.25">
      <c r="C42" s="160"/>
      <c r="D42" s="270"/>
      <c r="E42" s="648" t="s">
        <v>254</v>
      </c>
      <c r="F42" s="648"/>
      <c r="G42" s="271">
        <f>'HOJA MASTER'!D31</f>
        <v>10000</v>
      </c>
    </row>
  </sheetData>
  <mergeCells count="4">
    <mergeCell ref="D11:G11"/>
    <mergeCell ref="D13:G13"/>
    <mergeCell ref="D15:G15"/>
    <mergeCell ref="E42:F42"/>
  </mergeCells>
  <printOptions horizontalCentered="1" verticalCentered="1"/>
  <pageMargins left="0.39370078740157483" right="0.39370078740157483" top="0.39370078740157483" bottom="0.39370078740157483" header="0.31496062992125984" footer="0.31496062992125984"/>
  <pageSetup scale="8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00B0F0"/>
  </sheetPr>
  <dimension ref="A1:R1243"/>
  <sheetViews>
    <sheetView tabSelected="1" view="pageBreakPreview" topLeftCell="A13" zoomScale="70" zoomScaleNormal="85" zoomScaleSheetLayoutView="70" workbookViewId="0">
      <selection activeCell="I9" sqref="I9:J9"/>
    </sheetView>
  </sheetViews>
  <sheetFormatPr baseColWidth="10" defaultRowHeight="12.75"/>
  <cols>
    <col min="1" max="1" width="2.7109375" style="3" customWidth="1"/>
    <col min="2" max="2" width="11.5703125" style="3"/>
    <col min="3" max="4" width="6" style="3" customWidth="1"/>
    <col min="5" max="5" width="11.5703125" style="3"/>
    <col min="6" max="6" width="10.85546875" style="3" customWidth="1"/>
    <col min="7" max="7" width="9.7109375" style="3" customWidth="1"/>
    <col min="8" max="8" width="14.28515625" style="3" customWidth="1"/>
    <col min="9" max="9" width="11.5703125" style="3"/>
    <col min="10" max="10" width="15.7109375" style="3" customWidth="1"/>
    <col min="11" max="11" width="2.7109375" style="3" customWidth="1"/>
    <col min="12" max="256" width="11.5703125" style="3"/>
    <col min="257" max="257" width="2.7109375" style="3" customWidth="1"/>
    <col min="258" max="258" width="11.5703125" style="3"/>
    <col min="259" max="260" width="6" style="3" customWidth="1"/>
    <col min="261" max="262" width="11.5703125" style="3"/>
    <col min="263" max="263" width="6.85546875" style="3" customWidth="1"/>
    <col min="264" max="264" width="14.28515625" style="3" customWidth="1"/>
    <col min="265" max="265" width="11.5703125" style="3"/>
    <col min="266" max="266" width="15" style="3" customWidth="1"/>
    <col min="267" max="267" width="2.7109375" style="3" customWidth="1"/>
    <col min="268" max="512" width="11.5703125" style="3"/>
    <col min="513" max="513" width="2.7109375" style="3" customWidth="1"/>
    <col min="514" max="514" width="11.5703125" style="3"/>
    <col min="515" max="516" width="6" style="3" customWidth="1"/>
    <col min="517" max="518" width="11.5703125" style="3"/>
    <col min="519" max="519" width="6.85546875" style="3" customWidth="1"/>
    <col min="520" max="520" width="14.28515625" style="3" customWidth="1"/>
    <col min="521" max="521" width="11.5703125" style="3"/>
    <col min="522" max="522" width="15" style="3" customWidth="1"/>
    <col min="523" max="523" width="2.7109375" style="3" customWidth="1"/>
    <col min="524" max="768" width="11.5703125" style="3"/>
    <col min="769" max="769" width="2.7109375" style="3" customWidth="1"/>
    <col min="770" max="770" width="11.5703125" style="3"/>
    <col min="771" max="772" width="6" style="3" customWidth="1"/>
    <col min="773" max="774" width="11.5703125" style="3"/>
    <col min="775" max="775" width="6.85546875" style="3" customWidth="1"/>
    <col min="776" max="776" width="14.28515625" style="3" customWidth="1"/>
    <col min="777" max="777" width="11.5703125" style="3"/>
    <col min="778" max="778" width="15" style="3" customWidth="1"/>
    <col min="779" max="779" width="2.7109375" style="3" customWidth="1"/>
    <col min="780" max="1024" width="11.5703125" style="3"/>
    <col min="1025" max="1025" width="2.7109375" style="3" customWidth="1"/>
    <col min="1026" max="1026" width="11.5703125" style="3"/>
    <col min="1027" max="1028" width="6" style="3" customWidth="1"/>
    <col min="1029" max="1030" width="11.5703125" style="3"/>
    <col min="1031" max="1031" width="6.85546875" style="3" customWidth="1"/>
    <col min="1032" max="1032" width="14.28515625" style="3" customWidth="1"/>
    <col min="1033" max="1033" width="11.5703125" style="3"/>
    <col min="1034" max="1034" width="15" style="3" customWidth="1"/>
    <col min="1035" max="1035" width="2.7109375" style="3" customWidth="1"/>
    <col min="1036" max="1280" width="11.5703125" style="3"/>
    <col min="1281" max="1281" width="2.7109375" style="3" customWidth="1"/>
    <col min="1282" max="1282" width="11.5703125" style="3"/>
    <col min="1283" max="1284" width="6" style="3" customWidth="1"/>
    <col min="1285" max="1286" width="11.5703125" style="3"/>
    <col min="1287" max="1287" width="6.85546875" style="3" customWidth="1"/>
    <col min="1288" max="1288" width="14.28515625" style="3" customWidth="1"/>
    <col min="1289" max="1289" width="11.5703125" style="3"/>
    <col min="1290" max="1290" width="15" style="3" customWidth="1"/>
    <col min="1291" max="1291" width="2.7109375" style="3" customWidth="1"/>
    <col min="1292" max="1536" width="11.5703125" style="3"/>
    <col min="1537" max="1537" width="2.7109375" style="3" customWidth="1"/>
    <col min="1538" max="1538" width="11.5703125" style="3"/>
    <col min="1539" max="1540" width="6" style="3" customWidth="1"/>
    <col min="1541" max="1542" width="11.5703125" style="3"/>
    <col min="1543" max="1543" width="6.85546875" style="3" customWidth="1"/>
    <col min="1544" max="1544" width="14.28515625" style="3" customWidth="1"/>
    <col min="1545" max="1545" width="11.5703125" style="3"/>
    <col min="1546" max="1546" width="15" style="3" customWidth="1"/>
    <col min="1547" max="1547" width="2.7109375" style="3" customWidth="1"/>
    <col min="1548" max="1792" width="11.5703125" style="3"/>
    <col min="1793" max="1793" width="2.7109375" style="3" customWidth="1"/>
    <col min="1794" max="1794" width="11.5703125" style="3"/>
    <col min="1795" max="1796" width="6" style="3" customWidth="1"/>
    <col min="1797" max="1798" width="11.5703125" style="3"/>
    <col min="1799" max="1799" width="6.85546875" style="3" customWidth="1"/>
    <col min="1800" max="1800" width="14.28515625" style="3" customWidth="1"/>
    <col min="1801" max="1801" width="11.5703125" style="3"/>
    <col min="1802" max="1802" width="15" style="3" customWidth="1"/>
    <col min="1803" max="1803" width="2.7109375" style="3" customWidth="1"/>
    <col min="1804" max="2048" width="11.5703125" style="3"/>
    <col min="2049" max="2049" width="2.7109375" style="3" customWidth="1"/>
    <col min="2050" max="2050" width="11.5703125" style="3"/>
    <col min="2051" max="2052" width="6" style="3" customWidth="1"/>
    <col min="2053" max="2054" width="11.5703125" style="3"/>
    <col min="2055" max="2055" width="6.85546875" style="3" customWidth="1"/>
    <col min="2056" max="2056" width="14.28515625" style="3" customWidth="1"/>
    <col min="2057" max="2057" width="11.5703125" style="3"/>
    <col min="2058" max="2058" width="15" style="3" customWidth="1"/>
    <col min="2059" max="2059" width="2.7109375" style="3" customWidth="1"/>
    <col min="2060" max="2304" width="11.5703125" style="3"/>
    <col min="2305" max="2305" width="2.7109375" style="3" customWidth="1"/>
    <col min="2306" max="2306" width="11.5703125" style="3"/>
    <col min="2307" max="2308" width="6" style="3" customWidth="1"/>
    <col min="2309" max="2310" width="11.5703125" style="3"/>
    <col min="2311" max="2311" width="6.85546875" style="3" customWidth="1"/>
    <col min="2312" max="2312" width="14.28515625" style="3" customWidth="1"/>
    <col min="2313" max="2313" width="11.5703125" style="3"/>
    <col min="2314" max="2314" width="15" style="3" customWidth="1"/>
    <col min="2315" max="2315" width="2.7109375" style="3" customWidth="1"/>
    <col min="2316" max="2560" width="11.5703125" style="3"/>
    <col min="2561" max="2561" width="2.7109375" style="3" customWidth="1"/>
    <col min="2562" max="2562" width="11.5703125" style="3"/>
    <col min="2563" max="2564" width="6" style="3" customWidth="1"/>
    <col min="2565" max="2566" width="11.5703125" style="3"/>
    <col min="2567" max="2567" width="6.85546875" style="3" customWidth="1"/>
    <col min="2568" max="2568" width="14.28515625" style="3" customWidth="1"/>
    <col min="2569" max="2569" width="11.5703125" style="3"/>
    <col min="2570" max="2570" width="15" style="3" customWidth="1"/>
    <col min="2571" max="2571" width="2.7109375" style="3" customWidth="1"/>
    <col min="2572" max="2816" width="11.5703125" style="3"/>
    <col min="2817" max="2817" width="2.7109375" style="3" customWidth="1"/>
    <col min="2818" max="2818" width="11.5703125" style="3"/>
    <col min="2819" max="2820" width="6" style="3" customWidth="1"/>
    <col min="2821" max="2822" width="11.5703125" style="3"/>
    <col min="2823" max="2823" width="6.85546875" style="3" customWidth="1"/>
    <col min="2824" max="2824" width="14.28515625" style="3" customWidth="1"/>
    <col min="2825" max="2825" width="11.5703125" style="3"/>
    <col min="2826" max="2826" width="15" style="3" customWidth="1"/>
    <col min="2827" max="2827" width="2.7109375" style="3" customWidth="1"/>
    <col min="2828" max="3072" width="11.5703125" style="3"/>
    <col min="3073" max="3073" width="2.7109375" style="3" customWidth="1"/>
    <col min="3074" max="3074" width="11.5703125" style="3"/>
    <col min="3075" max="3076" width="6" style="3" customWidth="1"/>
    <col min="3077" max="3078" width="11.5703125" style="3"/>
    <col min="3079" max="3079" width="6.85546875" style="3" customWidth="1"/>
    <col min="3080" max="3080" width="14.28515625" style="3" customWidth="1"/>
    <col min="3081" max="3081" width="11.5703125" style="3"/>
    <col min="3082" max="3082" width="15" style="3" customWidth="1"/>
    <col min="3083" max="3083" width="2.7109375" style="3" customWidth="1"/>
    <col min="3084" max="3328" width="11.5703125" style="3"/>
    <col min="3329" max="3329" width="2.7109375" style="3" customWidth="1"/>
    <col min="3330" max="3330" width="11.5703125" style="3"/>
    <col min="3331" max="3332" width="6" style="3" customWidth="1"/>
    <col min="3333" max="3334" width="11.5703125" style="3"/>
    <col min="3335" max="3335" width="6.85546875" style="3" customWidth="1"/>
    <col min="3336" max="3336" width="14.28515625" style="3" customWidth="1"/>
    <col min="3337" max="3337" width="11.5703125" style="3"/>
    <col min="3338" max="3338" width="15" style="3" customWidth="1"/>
    <col min="3339" max="3339" width="2.7109375" style="3" customWidth="1"/>
    <col min="3340" max="3584" width="11.5703125" style="3"/>
    <col min="3585" max="3585" width="2.7109375" style="3" customWidth="1"/>
    <col min="3586" max="3586" width="11.5703125" style="3"/>
    <col min="3587" max="3588" width="6" style="3" customWidth="1"/>
    <col min="3589" max="3590" width="11.5703125" style="3"/>
    <col min="3591" max="3591" width="6.85546875" style="3" customWidth="1"/>
    <col min="3592" max="3592" width="14.28515625" style="3" customWidth="1"/>
    <col min="3593" max="3593" width="11.5703125" style="3"/>
    <col min="3594" max="3594" width="15" style="3" customWidth="1"/>
    <col min="3595" max="3595" width="2.7109375" style="3" customWidth="1"/>
    <col min="3596" max="3840" width="11.5703125" style="3"/>
    <col min="3841" max="3841" width="2.7109375" style="3" customWidth="1"/>
    <col min="3842" max="3842" width="11.5703125" style="3"/>
    <col min="3843" max="3844" width="6" style="3" customWidth="1"/>
    <col min="3845" max="3846" width="11.5703125" style="3"/>
    <col min="3847" max="3847" width="6.85546875" style="3" customWidth="1"/>
    <col min="3848" max="3848" width="14.28515625" style="3" customWidth="1"/>
    <col min="3849" max="3849" width="11.5703125" style="3"/>
    <col min="3850" max="3850" width="15" style="3" customWidth="1"/>
    <col min="3851" max="3851" width="2.7109375" style="3" customWidth="1"/>
    <col min="3852" max="4096" width="11.5703125" style="3"/>
    <col min="4097" max="4097" width="2.7109375" style="3" customWidth="1"/>
    <col min="4098" max="4098" width="11.5703125" style="3"/>
    <col min="4099" max="4100" width="6" style="3" customWidth="1"/>
    <col min="4101" max="4102" width="11.5703125" style="3"/>
    <col min="4103" max="4103" width="6.85546875" style="3" customWidth="1"/>
    <col min="4104" max="4104" width="14.28515625" style="3" customWidth="1"/>
    <col min="4105" max="4105" width="11.5703125" style="3"/>
    <col min="4106" max="4106" width="15" style="3" customWidth="1"/>
    <col min="4107" max="4107" width="2.7109375" style="3" customWidth="1"/>
    <col min="4108" max="4352" width="11.5703125" style="3"/>
    <col min="4353" max="4353" width="2.7109375" style="3" customWidth="1"/>
    <col min="4354" max="4354" width="11.5703125" style="3"/>
    <col min="4355" max="4356" width="6" style="3" customWidth="1"/>
    <col min="4357" max="4358" width="11.5703125" style="3"/>
    <col min="4359" max="4359" width="6.85546875" style="3" customWidth="1"/>
    <col min="4360" max="4360" width="14.28515625" style="3" customWidth="1"/>
    <col min="4361" max="4361" width="11.5703125" style="3"/>
    <col min="4362" max="4362" width="15" style="3" customWidth="1"/>
    <col min="4363" max="4363" width="2.7109375" style="3" customWidth="1"/>
    <col min="4364" max="4608" width="11.5703125" style="3"/>
    <col min="4609" max="4609" width="2.7109375" style="3" customWidth="1"/>
    <col min="4610" max="4610" width="11.5703125" style="3"/>
    <col min="4611" max="4612" width="6" style="3" customWidth="1"/>
    <col min="4613" max="4614" width="11.5703125" style="3"/>
    <col min="4615" max="4615" width="6.85546875" style="3" customWidth="1"/>
    <col min="4616" max="4616" width="14.28515625" style="3" customWidth="1"/>
    <col min="4617" max="4617" width="11.5703125" style="3"/>
    <col min="4618" max="4618" width="15" style="3" customWidth="1"/>
    <col min="4619" max="4619" width="2.7109375" style="3" customWidth="1"/>
    <col min="4620" max="4864" width="11.5703125" style="3"/>
    <col min="4865" max="4865" width="2.7109375" style="3" customWidth="1"/>
    <col min="4866" max="4866" width="11.5703125" style="3"/>
    <col min="4867" max="4868" width="6" style="3" customWidth="1"/>
    <col min="4869" max="4870" width="11.5703125" style="3"/>
    <col min="4871" max="4871" width="6.85546875" style="3" customWidth="1"/>
    <col min="4872" max="4872" width="14.28515625" style="3" customWidth="1"/>
    <col min="4873" max="4873" width="11.5703125" style="3"/>
    <col min="4874" max="4874" width="15" style="3" customWidth="1"/>
    <col min="4875" max="4875" width="2.7109375" style="3" customWidth="1"/>
    <col min="4876" max="5120" width="11.5703125" style="3"/>
    <col min="5121" max="5121" width="2.7109375" style="3" customWidth="1"/>
    <col min="5122" max="5122" width="11.5703125" style="3"/>
    <col min="5123" max="5124" width="6" style="3" customWidth="1"/>
    <col min="5125" max="5126" width="11.5703125" style="3"/>
    <col min="5127" max="5127" width="6.85546875" style="3" customWidth="1"/>
    <col min="5128" max="5128" width="14.28515625" style="3" customWidth="1"/>
    <col min="5129" max="5129" width="11.5703125" style="3"/>
    <col min="5130" max="5130" width="15" style="3" customWidth="1"/>
    <col min="5131" max="5131" width="2.7109375" style="3" customWidth="1"/>
    <col min="5132" max="5376" width="11.5703125" style="3"/>
    <col min="5377" max="5377" width="2.7109375" style="3" customWidth="1"/>
    <col min="5378" max="5378" width="11.5703125" style="3"/>
    <col min="5379" max="5380" width="6" style="3" customWidth="1"/>
    <col min="5381" max="5382" width="11.5703125" style="3"/>
    <col min="5383" max="5383" width="6.85546875" style="3" customWidth="1"/>
    <col min="5384" max="5384" width="14.28515625" style="3" customWidth="1"/>
    <col min="5385" max="5385" width="11.5703125" style="3"/>
    <col min="5386" max="5386" width="15" style="3" customWidth="1"/>
    <col min="5387" max="5387" width="2.7109375" style="3" customWidth="1"/>
    <col min="5388" max="5632" width="11.5703125" style="3"/>
    <col min="5633" max="5633" width="2.7109375" style="3" customWidth="1"/>
    <col min="5634" max="5634" width="11.5703125" style="3"/>
    <col min="5635" max="5636" width="6" style="3" customWidth="1"/>
    <col min="5637" max="5638" width="11.5703125" style="3"/>
    <col min="5639" max="5639" width="6.85546875" style="3" customWidth="1"/>
    <col min="5640" max="5640" width="14.28515625" style="3" customWidth="1"/>
    <col min="5641" max="5641" width="11.5703125" style="3"/>
    <col min="5642" max="5642" width="15" style="3" customWidth="1"/>
    <col min="5643" max="5643" width="2.7109375" style="3" customWidth="1"/>
    <col min="5644" max="5888" width="11.5703125" style="3"/>
    <col min="5889" max="5889" width="2.7109375" style="3" customWidth="1"/>
    <col min="5890" max="5890" width="11.5703125" style="3"/>
    <col min="5891" max="5892" width="6" style="3" customWidth="1"/>
    <col min="5893" max="5894" width="11.5703125" style="3"/>
    <col min="5895" max="5895" width="6.85546875" style="3" customWidth="1"/>
    <col min="5896" max="5896" width="14.28515625" style="3" customWidth="1"/>
    <col min="5897" max="5897" width="11.5703125" style="3"/>
    <col min="5898" max="5898" width="15" style="3" customWidth="1"/>
    <col min="5899" max="5899" width="2.7109375" style="3" customWidth="1"/>
    <col min="5900" max="6144" width="11.5703125" style="3"/>
    <col min="6145" max="6145" width="2.7109375" style="3" customWidth="1"/>
    <col min="6146" max="6146" width="11.5703125" style="3"/>
    <col min="6147" max="6148" width="6" style="3" customWidth="1"/>
    <col min="6149" max="6150" width="11.5703125" style="3"/>
    <col min="6151" max="6151" width="6.85546875" style="3" customWidth="1"/>
    <col min="6152" max="6152" width="14.28515625" style="3" customWidth="1"/>
    <col min="6153" max="6153" width="11.5703125" style="3"/>
    <col min="6154" max="6154" width="15" style="3" customWidth="1"/>
    <col min="6155" max="6155" width="2.7109375" style="3" customWidth="1"/>
    <col min="6156" max="6400" width="11.5703125" style="3"/>
    <col min="6401" max="6401" width="2.7109375" style="3" customWidth="1"/>
    <col min="6402" max="6402" width="11.5703125" style="3"/>
    <col min="6403" max="6404" width="6" style="3" customWidth="1"/>
    <col min="6405" max="6406" width="11.5703125" style="3"/>
    <col min="6407" max="6407" width="6.85546875" style="3" customWidth="1"/>
    <col min="6408" max="6408" width="14.28515625" style="3" customWidth="1"/>
    <col min="6409" max="6409" width="11.5703125" style="3"/>
    <col min="6410" max="6410" width="15" style="3" customWidth="1"/>
    <col min="6411" max="6411" width="2.7109375" style="3" customWidth="1"/>
    <col min="6412" max="6656" width="11.5703125" style="3"/>
    <col min="6657" max="6657" width="2.7109375" style="3" customWidth="1"/>
    <col min="6658" max="6658" width="11.5703125" style="3"/>
    <col min="6659" max="6660" width="6" style="3" customWidth="1"/>
    <col min="6661" max="6662" width="11.5703125" style="3"/>
    <col min="6663" max="6663" width="6.85546875" style="3" customWidth="1"/>
    <col min="6664" max="6664" width="14.28515625" style="3" customWidth="1"/>
    <col min="6665" max="6665" width="11.5703125" style="3"/>
    <col min="6666" max="6666" width="15" style="3" customWidth="1"/>
    <col min="6667" max="6667" width="2.7109375" style="3" customWidth="1"/>
    <col min="6668" max="6912" width="11.5703125" style="3"/>
    <col min="6913" max="6913" width="2.7109375" style="3" customWidth="1"/>
    <col min="6914" max="6914" width="11.5703125" style="3"/>
    <col min="6915" max="6916" width="6" style="3" customWidth="1"/>
    <col min="6917" max="6918" width="11.5703125" style="3"/>
    <col min="6919" max="6919" width="6.85546875" style="3" customWidth="1"/>
    <col min="6920" max="6920" width="14.28515625" style="3" customWidth="1"/>
    <col min="6921" max="6921" width="11.5703125" style="3"/>
    <col min="6922" max="6922" width="15" style="3" customWidth="1"/>
    <col min="6923" max="6923" width="2.7109375" style="3" customWidth="1"/>
    <col min="6924" max="7168" width="11.5703125" style="3"/>
    <col min="7169" max="7169" width="2.7109375" style="3" customWidth="1"/>
    <col min="7170" max="7170" width="11.5703125" style="3"/>
    <col min="7171" max="7172" width="6" style="3" customWidth="1"/>
    <col min="7173" max="7174" width="11.5703125" style="3"/>
    <col min="7175" max="7175" width="6.85546875" style="3" customWidth="1"/>
    <col min="7176" max="7176" width="14.28515625" style="3" customWidth="1"/>
    <col min="7177" max="7177" width="11.5703125" style="3"/>
    <col min="7178" max="7178" width="15" style="3" customWidth="1"/>
    <col min="7179" max="7179" width="2.7109375" style="3" customWidth="1"/>
    <col min="7180" max="7424" width="11.5703125" style="3"/>
    <col min="7425" max="7425" width="2.7109375" style="3" customWidth="1"/>
    <col min="7426" max="7426" width="11.5703125" style="3"/>
    <col min="7427" max="7428" width="6" style="3" customWidth="1"/>
    <col min="7429" max="7430" width="11.5703125" style="3"/>
    <col min="7431" max="7431" width="6.85546875" style="3" customWidth="1"/>
    <col min="7432" max="7432" width="14.28515625" style="3" customWidth="1"/>
    <col min="7433" max="7433" width="11.5703125" style="3"/>
    <col min="7434" max="7434" width="15" style="3" customWidth="1"/>
    <col min="7435" max="7435" width="2.7109375" style="3" customWidth="1"/>
    <col min="7436" max="7680" width="11.5703125" style="3"/>
    <col min="7681" max="7681" width="2.7109375" style="3" customWidth="1"/>
    <col min="7682" max="7682" width="11.5703125" style="3"/>
    <col min="7683" max="7684" width="6" style="3" customWidth="1"/>
    <col min="7685" max="7686" width="11.5703125" style="3"/>
    <col min="7687" max="7687" width="6.85546875" style="3" customWidth="1"/>
    <col min="7688" max="7688" width="14.28515625" style="3" customWidth="1"/>
    <col min="7689" max="7689" width="11.5703125" style="3"/>
    <col min="7690" max="7690" width="15" style="3" customWidth="1"/>
    <col min="7691" max="7691" width="2.7109375" style="3" customWidth="1"/>
    <col min="7692" max="7936" width="11.5703125" style="3"/>
    <col min="7937" max="7937" width="2.7109375" style="3" customWidth="1"/>
    <col min="7938" max="7938" width="11.5703125" style="3"/>
    <col min="7939" max="7940" width="6" style="3" customWidth="1"/>
    <col min="7941" max="7942" width="11.5703125" style="3"/>
    <col min="7943" max="7943" width="6.85546875" style="3" customWidth="1"/>
    <col min="7944" max="7944" width="14.28515625" style="3" customWidth="1"/>
    <col min="7945" max="7945" width="11.5703125" style="3"/>
    <col min="7946" max="7946" width="15" style="3" customWidth="1"/>
    <col min="7947" max="7947" width="2.7109375" style="3" customWidth="1"/>
    <col min="7948" max="8192" width="11.5703125" style="3"/>
    <col min="8193" max="8193" width="2.7109375" style="3" customWidth="1"/>
    <col min="8194" max="8194" width="11.5703125" style="3"/>
    <col min="8195" max="8196" width="6" style="3" customWidth="1"/>
    <col min="8197" max="8198" width="11.5703125" style="3"/>
    <col min="8199" max="8199" width="6.85546875" style="3" customWidth="1"/>
    <col min="8200" max="8200" width="14.28515625" style="3" customWidth="1"/>
    <col min="8201" max="8201" width="11.5703125" style="3"/>
    <col min="8202" max="8202" width="15" style="3" customWidth="1"/>
    <col min="8203" max="8203" width="2.7109375" style="3" customWidth="1"/>
    <col min="8204" max="8448" width="11.5703125" style="3"/>
    <col min="8449" max="8449" width="2.7109375" style="3" customWidth="1"/>
    <col min="8450" max="8450" width="11.5703125" style="3"/>
    <col min="8451" max="8452" width="6" style="3" customWidth="1"/>
    <col min="8453" max="8454" width="11.5703125" style="3"/>
    <col min="8455" max="8455" width="6.85546875" style="3" customWidth="1"/>
    <col min="8456" max="8456" width="14.28515625" style="3" customWidth="1"/>
    <col min="8457" max="8457" width="11.5703125" style="3"/>
    <col min="8458" max="8458" width="15" style="3" customWidth="1"/>
    <col min="8459" max="8459" width="2.7109375" style="3" customWidth="1"/>
    <col min="8460" max="8704" width="11.5703125" style="3"/>
    <col min="8705" max="8705" width="2.7109375" style="3" customWidth="1"/>
    <col min="8706" max="8706" width="11.5703125" style="3"/>
    <col min="8707" max="8708" width="6" style="3" customWidth="1"/>
    <col min="8709" max="8710" width="11.5703125" style="3"/>
    <col min="8711" max="8711" width="6.85546875" style="3" customWidth="1"/>
    <col min="8712" max="8712" width="14.28515625" style="3" customWidth="1"/>
    <col min="8713" max="8713" width="11.5703125" style="3"/>
    <col min="8714" max="8714" width="15" style="3" customWidth="1"/>
    <col min="8715" max="8715" width="2.7109375" style="3" customWidth="1"/>
    <col min="8716" max="8960" width="11.5703125" style="3"/>
    <col min="8961" max="8961" width="2.7109375" style="3" customWidth="1"/>
    <col min="8962" max="8962" width="11.5703125" style="3"/>
    <col min="8963" max="8964" width="6" style="3" customWidth="1"/>
    <col min="8965" max="8966" width="11.5703125" style="3"/>
    <col min="8967" max="8967" width="6.85546875" style="3" customWidth="1"/>
    <col min="8968" max="8968" width="14.28515625" style="3" customWidth="1"/>
    <col min="8969" max="8969" width="11.5703125" style="3"/>
    <col min="8970" max="8970" width="15" style="3" customWidth="1"/>
    <col min="8971" max="8971" width="2.7109375" style="3" customWidth="1"/>
    <col min="8972" max="9216" width="11.5703125" style="3"/>
    <col min="9217" max="9217" width="2.7109375" style="3" customWidth="1"/>
    <col min="9218" max="9218" width="11.5703125" style="3"/>
    <col min="9219" max="9220" width="6" style="3" customWidth="1"/>
    <col min="9221" max="9222" width="11.5703125" style="3"/>
    <col min="9223" max="9223" width="6.85546875" style="3" customWidth="1"/>
    <col min="9224" max="9224" width="14.28515625" style="3" customWidth="1"/>
    <col min="9225" max="9225" width="11.5703125" style="3"/>
    <col min="9226" max="9226" width="15" style="3" customWidth="1"/>
    <col min="9227" max="9227" width="2.7109375" style="3" customWidth="1"/>
    <col min="9228" max="9472" width="11.5703125" style="3"/>
    <col min="9473" max="9473" width="2.7109375" style="3" customWidth="1"/>
    <col min="9474" max="9474" width="11.5703125" style="3"/>
    <col min="9475" max="9476" width="6" style="3" customWidth="1"/>
    <col min="9477" max="9478" width="11.5703125" style="3"/>
    <col min="9479" max="9479" width="6.85546875" style="3" customWidth="1"/>
    <col min="9480" max="9480" width="14.28515625" style="3" customWidth="1"/>
    <col min="9481" max="9481" width="11.5703125" style="3"/>
    <col min="9482" max="9482" width="15" style="3" customWidth="1"/>
    <col min="9483" max="9483" width="2.7109375" style="3" customWidth="1"/>
    <col min="9484" max="9728" width="11.5703125" style="3"/>
    <col min="9729" max="9729" width="2.7109375" style="3" customWidth="1"/>
    <col min="9730" max="9730" width="11.5703125" style="3"/>
    <col min="9731" max="9732" width="6" style="3" customWidth="1"/>
    <col min="9733" max="9734" width="11.5703125" style="3"/>
    <col min="9735" max="9735" width="6.85546875" style="3" customWidth="1"/>
    <col min="9736" max="9736" width="14.28515625" style="3" customWidth="1"/>
    <col min="9737" max="9737" width="11.5703125" style="3"/>
    <col min="9738" max="9738" width="15" style="3" customWidth="1"/>
    <col min="9739" max="9739" width="2.7109375" style="3" customWidth="1"/>
    <col min="9740" max="9984" width="11.5703125" style="3"/>
    <col min="9985" max="9985" width="2.7109375" style="3" customWidth="1"/>
    <col min="9986" max="9986" width="11.5703125" style="3"/>
    <col min="9987" max="9988" width="6" style="3" customWidth="1"/>
    <col min="9989" max="9990" width="11.5703125" style="3"/>
    <col min="9991" max="9991" width="6.85546875" style="3" customWidth="1"/>
    <col min="9992" max="9992" width="14.28515625" style="3" customWidth="1"/>
    <col min="9993" max="9993" width="11.5703125" style="3"/>
    <col min="9994" max="9994" width="15" style="3" customWidth="1"/>
    <col min="9995" max="9995" width="2.7109375" style="3" customWidth="1"/>
    <col min="9996" max="10240" width="11.5703125" style="3"/>
    <col min="10241" max="10241" width="2.7109375" style="3" customWidth="1"/>
    <col min="10242" max="10242" width="11.5703125" style="3"/>
    <col min="10243" max="10244" width="6" style="3" customWidth="1"/>
    <col min="10245" max="10246" width="11.5703125" style="3"/>
    <col min="10247" max="10247" width="6.85546875" style="3" customWidth="1"/>
    <col min="10248" max="10248" width="14.28515625" style="3" customWidth="1"/>
    <col min="10249" max="10249" width="11.5703125" style="3"/>
    <col min="10250" max="10250" width="15" style="3" customWidth="1"/>
    <col min="10251" max="10251" width="2.7109375" style="3" customWidth="1"/>
    <col min="10252" max="10496" width="11.5703125" style="3"/>
    <col min="10497" max="10497" width="2.7109375" style="3" customWidth="1"/>
    <col min="10498" max="10498" width="11.5703125" style="3"/>
    <col min="10499" max="10500" width="6" style="3" customWidth="1"/>
    <col min="10501" max="10502" width="11.5703125" style="3"/>
    <col min="10503" max="10503" width="6.85546875" style="3" customWidth="1"/>
    <col min="10504" max="10504" width="14.28515625" style="3" customWidth="1"/>
    <col min="10505" max="10505" width="11.5703125" style="3"/>
    <col min="10506" max="10506" width="15" style="3" customWidth="1"/>
    <col min="10507" max="10507" width="2.7109375" style="3" customWidth="1"/>
    <col min="10508" max="10752" width="11.5703125" style="3"/>
    <col min="10753" max="10753" width="2.7109375" style="3" customWidth="1"/>
    <col min="10754" max="10754" width="11.5703125" style="3"/>
    <col min="10755" max="10756" width="6" style="3" customWidth="1"/>
    <col min="10757" max="10758" width="11.5703125" style="3"/>
    <col min="10759" max="10759" width="6.85546875" style="3" customWidth="1"/>
    <col min="10760" max="10760" width="14.28515625" style="3" customWidth="1"/>
    <col min="10761" max="10761" width="11.5703125" style="3"/>
    <col min="10762" max="10762" width="15" style="3" customWidth="1"/>
    <col min="10763" max="10763" width="2.7109375" style="3" customWidth="1"/>
    <col min="10764" max="11008" width="11.5703125" style="3"/>
    <col min="11009" max="11009" width="2.7109375" style="3" customWidth="1"/>
    <col min="11010" max="11010" width="11.5703125" style="3"/>
    <col min="11011" max="11012" width="6" style="3" customWidth="1"/>
    <col min="11013" max="11014" width="11.5703125" style="3"/>
    <col min="11015" max="11015" width="6.85546875" style="3" customWidth="1"/>
    <col min="11016" max="11016" width="14.28515625" style="3" customWidth="1"/>
    <col min="11017" max="11017" width="11.5703125" style="3"/>
    <col min="11018" max="11018" width="15" style="3" customWidth="1"/>
    <col min="11019" max="11019" width="2.7109375" style="3" customWidth="1"/>
    <col min="11020" max="11264" width="11.5703125" style="3"/>
    <col min="11265" max="11265" width="2.7109375" style="3" customWidth="1"/>
    <col min="11266" max="11266" width="11.5703125" style="3"/>
    <col min="11267" max="11268" width="6" style="3" customWidth="1"/>
    <col min="11269" max="11270" width="11.5703125" style="3"/>
    <col min="11271" max="11271" width="6.85546875" style="3" customWidth="1"/>
    <col min="11272" max="11272" width="14.28515625" style="3" customWidth="1"/>
    <col min="11273" max="11273" width="11.5703125" style="3"/>
    <col min="11274" max="11274" width="15" style="3" customWidth="1"/>
    <col min="11275" max="11275" width="2.7109375" style="3" customWidth="1"/>
    <col min="11276" max="11520" width="11.5703125" style="3"/>
    <col min="11521" max="11521" width="2.7109375" style="3" customWidth="1"/>
    <col min="11522" max="11522" width="11.5703125" style="3"/>
    <col min="11523" max="11524" width="6" style="3" customWidth="1"/>
    <col min="11525" max="11526" width="11.5703125" style="3"/>
    <col min="11527" max="11527" width="6.85546875" style="3" customWidth="1"/>
    <col min="11528" max="11528" width="14.28515625" style="3" customWidth="1"/>
    <col min="11529" max="11529" width="11.5703125" style="3"/>
    <col min="11530" max="11530" width="15" style="3" customWidth="1"/>
    <col min="11531" max="11531" width="2.7109375" style="3" customWidth="1"/>
    <col min="11532" max="11776" width="11.5703125" style="3"/>
    <col min="11777" max="11777" width="2.7109375" style="3" customWidth="1"/>
    <col min="11778" max="11778" width="11.5703125" style="3"/>
    <col min="11779" max="11780" width="6" style="3" customWidth="1"/>
    <col min="11781" max="11782" width="11.5703125" style="3"/>
    <col min="11783" max="11783" width="6.85546875" style="3" customWidth="1"/>
    <col min="11784" max="11784" width="14.28515625" style="3" customWidth="1"/>
    <col min="11785" max="11785" width="11.5703125" style="3"/>
    <col min="11786" max="11786" width="15" style="3" customWidth="1"/>
    <col min="11787" max="11787" width="2.7109375" style="3" customWidth="1"/>
    <col min="11788" max="12032" width="11.5703125" style="3"/>
    <col min="12033" max="12033" width="2.7109375" style="3" customWidth="1"/>
    <col min="12034" max="12034" width="11.5703125" style="3"/>
    <col min="12035" max="12036" width="6" style="3" customWidth="1"/>
    <col min="12037" max="12038" width="11.5703125" style="3"/>
    <col min="12039" max="12039" width="6.85546875" style="3" customWidth="1"/>
    <col min="12040" max="12040" width="14.28515625" style="3" customWidth="1"/>
    <col min="12041" max="12041" width="11.5703125" style="3"/>
    <col min="12042" max="12042" width="15" style="3" customWidth="1"/>
    <col min="12043" max="12043" width="2.7109375" style="3" customWidth="1"/>
    <col min="12044" max="12288" width="11.5703125" style="3"/>
    <col min="12289" max="12289" width="2.7109375" style="3" customWidth="1"/>
    <col min="12290" max="12290" width="11.5703125" style="3"/>
    <col min="12291" max="12292" width="6" style="3" customWidth="1"/>
    <col min="12293" max="12294" width="11.5703125" style="3"/>
    <col min="12295" max="12295" width="6.85546875" style="3" customWidth="1"/>
    <col min="12296" max="12296" width="14.28515625" style="3" customWidth="1"/>
    <col min="12297" max="12297" width="11.5703125" style="3"/>
    <col min="12298" max="12298" width="15" style="3" customWidth="1"/>
    <col min="12299" max="12299" width="2.7109375" style="3" customWidth="1"/>
    <col min="12300" max="12544" width="11.5703125" style="3"/>
    <col min="12545" max="12545" width="2.7109375" style="3" customWidth="1"/>
    <col min="12546" max="12546" width="11.5703125" style="3"/>
    <col min="12547" max="12548" width="6" style="3" customWidth="1"/>
    <col min="12549" max="12550" width="11.5703125" style="3"/>
    <col min="12551" max="12551" width="6.85546875" style="3" customWidth="1"/>
    <col min="12552" max="12552" width="14.28515625" style="3" customWidth="1"/>
    <col min="12553" max="12553" width="11.5703125" style="3"/>
    <col min="12554" max="12554" width="15" style="3" customWidth="1"/>
    <col min="12555" max="12555" width="2.7109375" style="3" customWidth="1"/>
    <col min="12556" max="12800" width="11.5703125" style="3"/>
    <col min="12801" max="12801" width="2.7109375" style="3" customWidth="1"/>
    <col min="12802" max="12802" width="11.5703125" style="3"/>
    <col min="12803" max="12804" width="6" style="3" customWidth="1"/>
    <col min="12805" max="12806" width="11.5703125" style="3"/>
    <col min="12807" max="12807" width="6.85546875" style="3" customWidth="1"/>
    <col min="12808" max="12808" width="14.28515625" style="3" customWidth="1"/>
    <col min="12809" max="12809" width="11.5703125" style="3"/>
    <col min="12810" max="12810" width="15" style="3" customWidth="1"/>
    <col min="12811" max="12811" width="2.7109375" style="3" customWidth="1"/>
    <col min="12812" max="13056" width="11.5703125" style="3"/>
    <col min="13057" max="13057" width="2.7109375" style="3" customWidth="1"/>
    <col min="13058" max="13058" width="11.5703125" style="3"/>
    <col min="13059" max="13060" width="6" style="3" customWidth="1"/>
    <col min="13061" max="13062" width="11.5703125" style="3"/>
    <col min="13063" max="13063" width="6.85546875" style="3" customWidth="1"/>
    <col min="13064" max="13064" width="14.28515625" style="3" customWidth="1"/>
    <col min="13065" max="13065" width="11.5703125" style="3"/>
    <col min="13066" max="13066" width="15" style="3" customWidth="1"/>
    <col min="13067" max="13067" width="2.7109375" style="3" customWidth="1"/>
    <col min="13068" max="13312" width="11.5703125" style="3"/>
    <col min="13313" max="13313" width="2.7109375" style="3" customWidth="1"/>
    <col min="13314" max="13314" width="11.5703125" style="3"/>
    <col min="13315" max="13316" width="6" style="3" customWidth="1"/>
    <col min="13317" max="13318" width="11.5703125" style="3"/>
    <col min="13319" max="13319" width="6.85546875" style="3" customWidth="1"/>
    <col min="13320" max="13320" width="14.28515625" style="3" customWidth="1"/>
    <col min="13321" max="13321" width="11.5703125" style="3"/>
    <col min="13322" max="13322" width="15" style="3" customWidth="1"/>
    <col min="13323" max="13323" width="2.7109375" style="3" customWidth="1"/>
    <col min="13324" max="13568" width="11.5703125" style="3"/>
    <col min="13569" max="13569" width="2.7109375" style="3" customWidth="1"/>
    <col min="13570" max="13570" width="11.5703125" style="3"/>
    <col min="13571" max="13572" width="6" style="3" customWidth="1"/>
    <col min="13573" max="13574" width="11.5703125" style="3"/>
    <col min="13575" max="13575" width="6.85546875" style="3" customWidth="1"/>
    <col min="13576" max="13576" width="14.28515625" style="3" customWidth="1"/>
    <col min="13577" max="13577" width="11.5703125" style="3"/>
    <col min="13578" max="13578" width="15" style="3" customWidth="1"/>
    <col min="13579" max="13579" width="2.7109375" style="3" customWidth="1"/>
    <col min="13580" max="13824" width="11.5703125" style="3"/>
    <col min="13825" max="13825" width="2.7109375" style="3" customWidth="1"/>
    <col min="13826" max="13826" width="11.5703125" style="3"/>
    <col min="13827" max="13828" width="6" style="3" customWidth="1"/>
    <col min="13829" max="13830" width="11.5703125" style="3"/>
    <col min="13831" max="13831" width="6.85546875" style="3" customWidth="1"/>
    <col min="13832" max="13832" width="14.28515625" style="3" customWidth="1"/>
    <col min="13833" max="13833" width="11.5703125" style="3"/>
    <col min="13834" max="13834" width="15" style="3" customWidth="1"/>
    <col min="13835" max="13835" width="2.7109375" style="3" customWidth="1"/>
    <col min="13836" max="14080" width="11.5703125" style="3"/>
    <col min="14081" max="14081" width="2.7109375" style="3" customWidth="1"/>
    <col min="14082" max="14082" width="11.5703125" style="3"/>
    <col min="14083" max="14084" width="6" style="3" customWidth="1"/>
    <col min="14085" max="14086" width="11.5703125" style="3"/>
    <col min="14087" max="14087" width="6.85546875" style="3" customWidth="1"/>
    <col min="14088" max="14088" width="14.28515625" style="3" customWidth="1"/>
    <col min="14089" max="14089" width="11.5703125" style="3"/>
    <col min="14090" max="14090" width="15" style="3" customWidth="1"/>
    <col min="14091" max="14091" width="2.7109375" style="3" customWidth="1"/>
    <col min="14092" max="14336" width="11.5703125" style="3"/>
    <col min="14337" max="14337" width="2.7109375" style="3" customWidth="1"/>
    <col min="14338" max="14338" width="11.5703125" style="3"/>
    <col min="14339" max="14340" width="6" style="3" customWidth="1"/>
    <col min="14341" max="14342" width="11.5703125" style="3"/>
    <col min="14343" max="14343" width="6.85546875" style="3" customWidth="1"/>
    <col min="14344" max="14344" width="14.28515625" style="3" customWidth="1"/>
    <col min="14345" max="14345" width="11.5703125" style="3"/>
    <col min="14346" max="14346" width="15" style="3" customWidth="1"/>
    <col min="14347" max="14347" width="2.7109375" style="3" customWidth="1"/>
    <col min="14348" max="14592" width="11.5703125" style="3"/>
    <col min="14593" max="14593" width="2.7109375" style="3" customWidth="1"/>
    <col min="14594" max="14594" width="11.5703125" style="3"/>
    <col min="14595" max="14596" width="6" style="3" customWidth="1"/>
    <col min="14597" max="14598" width="11.5703125" style="3"/>
    <col min="14599" max="14599" width="6.85546875" style="3" customWidth="1"/>
    <col min="14600" max="14600" width="14.28515625" style="3" customWidth="1"/>
    <col min="14601" max="14601" width="11.5703125" style="3"/>
    <col min="14602" max="14602" width="15" style="3" customWidth="1"/>
    <col min="14603" max="14603" width="2.7109375" style="3" customWidth="1"/>
    <col min="14604" max="14848" width="11.5703125" style="3"/>
    <col min="14849" max="14849" width="2.7109375" style="3" customWidth="1"/>
    <col min="14850" max="14850" width="11.5703125" style="3"/>
    <col min="14851" max="14852" width="6" style="3" customWidth="1"/>
    <col min="14853" max="14854" width="11.5703125" style="3"/>
    <col min="14855" max="14855" width="6.85546875" style="3" customWidth="1"/>
    <col min="14856" max="14856" width="14.28515625" style="3" customWidth="1"/>
    <col min="14857" max="14857" width="11.5703125" style="3"/>
    <col min="14858" max="14858" width="15" style="3" customWidth="1"/>
    <col min="14859" max="14859" width="2.7109375" style="3" customWidth="1"/>
    <col min="14860" max="15104" width="11.5703125" style="3"/>
    <col min="15105" max="15105" width="2.7109375" style="3" customWidth="1"/>
    <col min="15106" max="15106" width="11.5703125" style="3"/>
    <col min="15107" max="15108" width="6" style="3" customWidth="1"/>
    <col min="15109" max="15110" width="11.5703125" style="3"/>
    <col min="15111" max="15111" width="6.85546875" style="3" customWidth="1"/>
    <col min="15112" max="15112" width="14.28515625" style="3" customWidth="1"/>
    <col min="15113" max="15113" width="11.5703125" style="3"/>
    <col min="15114" max="15114" width="15" style="3" customWidth="1"/>
    <col min="15115" max="15115" width="2.7109375" style="3" customWidth="1"/>
    <col min="15116" max="15360" width="11.5703125" style="3"/>
    <col min="15361" max="15361" width="2.7109375" style="3" customWidth="1"/>
    <col min="15362" max="15362" width="11.5703125" style="3"/>
    <col min="15363" max="15364" width="6" style="3" customWidth="1"/>
    <col min="15365" max="15366" width="11.5703125" style="3"/>
    <col min="15367" max="15367" width="6.85546875" style="3" customWidth="1"/>
    <col min="15368" max="15368" width="14.28515625" style="3" customWidth="1"/>
    <col min="15369" max="15369" width="11.5703125" style="3"/>
    <col min="15370" max="15370" width="15" style="3" customWidth="1"/>
    <col min="15371" max="15371" width="2.7109375" style="3" customWidth="1"/>
    <col min="15372" max="15616" width="11.5703125" style="3"/>
    <col min="15617" max="15617" width="2.7109375" style="3" customWidth="1"/>
    <col min="15618" max="15618" width="11.5703125" style="3"/>
    <col min="15619" max="15620" width="6" style="3" customWidth="1"/>
    <col min="15621" max="15622" width="11.5703125" style="3"/>
    <col min="15623" max="15623" width="6.85546875" style="3" customWidth="1"/>
    <col min="15624" max="15624" width="14.28515625" style="3" customWidth="1"/>
    <col min="15625" max="15625" width="11.5703125" style="3"/>
    <col min="15626" max="15626" width="15" style="3" customWidth="1"/>
    <col min="15627" max="15627" width="2.7109375" style="3" customWidth="1"/>
    <col min="15628" max="15872" width="11.5703125" style="3"/>
    <col min="15873" max="15873" width="2.7109375" style="3" customWidth="1"/>
    <col min="15874" max="15874" width="11.5703125" style="3"/>
    <col min="15875" max="15876" width="6" style="3" customWidth="1"/>
    <col min="15877" max="15878" width="11.5703125" style="3"/>
    <col min="15879" max="15879" width="6.85546875" style="3" customWidth="1"/>
    <col min="15880" max="15880" width="14.28515625" style="3" customWidth="1"/>
    <col min="15881" max="15881" width="11.5703125" style="3"/>
    <col min="15882" max="15882" width="15" style="3" customWidth="1"/>
    <col min="15883" max="15883" width="2.7109375" style="3" customWidth="1"/>
    <col min="15884" max="16128" width="11.5703125" style="3"/>
    <col min="16129" max="16129" width="2.7109375" style="3" customWidth="1"/>
    <col min="16130" max="16130" width="11.5703125" style="3"/>
    <col min="16131" max="16132" width="6" style="3" customWidth="1"/>
    <col min="16133" max="16134" width="11.5703125" style="3"/>
    <col min="16135" max="16135" width="6.85546875" style="3" customWidth="1"/>
    <col min="16136" max="16136" width="14.28515625" style="3" customWidth="1"/>
    <col min="16137" max="16137" width="11.5703125" style="3"/>
    <col min="16138" max="16138" width="15" style="3" customWidth="1"/>
    <col min="16139" max="16139" width="2.7109375" style="3" customWidth="1"/>
    <col min="16140" max="16384" width="11.5703125" style="3"/>
  </cols>
  <sheetData>
    <row r="1" spans="1:17" ht="15.75">
      <c r="A1" s="161"/>
      <c r="B1" s="139"/>
      <c r="C1" s="139"/>
      <c r="D1" s="139"/>
      <c r="E1" s="139"/>
      <c r="F1" s="139"/>
      <c r="G1" s="139"/>
      <c r="H1" s="139"/>
      <c r="I1" s="139"/>
      <c r="J1" s="139"/>
      <c r="K1" s="162"/>
      <c r="L1" s="6"/>
      <c r="M1" s="6"/>
      <c r="N1" s="6"/>
      <c r="O1" s="6"/>
      <c r="P1" s="6"/>
      <c r="Q1" s="6"/>
    </row>
    <row r="2" spans="1:17" ht="21" customHeight="1">
      <c r="A2" s="141"/>
      <c r="B2" s="652" t="s">
        <v>0</v>
      </c>
      <c r="C2" s="652"/>
      <c r="D2" s="652"/>
      <c r="E2" s="652"/>
      <c r="F2" s="652"/>
      <c r="G2" s="652"/>
      <c r="H2" s="652"/>
      <c r="I2" s="652"/>
      <c r="J2" s="652"/>
      <c r="K2" s="163"/>
      <c r="L2" s="164"/>
      <c r="M2" s="6"/>
      <c r="N2" s="6"/>
      <c r="O2" s="6"/>
      <c r="P2" s="6"/>
      <c r="Q2" s="6"/>
    </row>
    <row r="3" spans="1:17" ht="15.75">
      <c r="A3" s="141"/>
      <c r="B3" s="653" t="s">
        <v>80</v>
      </c>
      <c r="C3" s="653"/>
      <c r="D3" s="653"/>
      <c r="E3" s="653"/>
      <c r="F3" s="653"/>
      <c r="G3" s="653"/>
      <c r="H3" s="653"/>
      <c r="I3" s="653"/>
      <c r="J3" s="653"/>
      <c r="K3" s="165"/>
      <c r="L3" s="166"/>
      <c r="M3" s="6"/>
      <c r="N3" s="6"/>
      <c r="O3" s="6"/>
      <c r="P3" s="6"/>
      <c r="Q3" s="6"/>
    </row>
    <row r="4" spans="1:17" ht="15.75">
      <c r="A4" s="141"/>
      <c r="B4" s="654" t="s">
        <v>262</v>
      </c>
      <c r="C4" s="654"/>
      <c r="D4" s="654"/>
      <c r="E4" s="654"/>
      <c r="F4" s="654"/>
      <c r="G4" s="654"/>
      <c r="H4" s="654"/>
      <c r="I4" s="654"/>
      <c r="J4" s="654"/>
      <c r="K4" s="167"/>
      <c r="L4" s="168"/>
      <c r="M4" s="6"/>
      <c r="N4" s="169"/>
      <c r="O4" s="6"/>
      <c r="P4" s="6"/>
      <c r="Q4" s="6"/>
    </row>
    <row r="5" spans="1:17" ht="15.75">
      <c r="A5" s="141"/>
      <c r="B5" s="655" t="s">
        <v>83</v>
      </c>
      <c r="C5" s="655"/>
      <c r="D5" s="655"/>
      <c r="E5" s="655"/>
      <c r="F5" s="655"/>
      <c r="G5" s="655"/>
      <c r="H5" s="655"/>
      <c r="I5" s="655"/>
      <c r="J5" s="655"/>
      <c r="K5" s="170"/>
      <c r="L5" s="146"/>
      <c r="M5" s="6"/>
      <c r="N5" s="169"/>
      <c r="O5" s="6"/>
      <c r="P5" s="6"/>
      <c r="Q5" s="6"/>
    </row>
    <row r="6" spans="1:17" ht="10.15" customHeight="1">
      <c r="A6" s="141"/>
      <c r="B6" s="171"/>
      <c r="C6" s="172"/>
      <c r="D6" s="172"/>
      <c r="E6" s="172"/>
      <c r="F6" s="172"/>
      <c r="G6" s="172"/>
      <c r="H6" s="172"/>
      <c r="I6" s="172"/>
      <c r="J6" s="172"/>
      <c r="K6" s="173"/>
      <c r="L6" s="174"/>
      <c r="M6" s="6"/>
      <c r="N6" s="175"/>
      <c r="O6" s="6"/>
      <c r="P6" s="6"/>
      <c r="Q6" s="6"/>
    </row>
    <row r="7" spans="1:17" ht="21" customHeight="1">
      <c r="A7" s="141"/>
      <c r="B7" s="656" t="s">
        <v>172</v>
      </c>
      <c r="C7" s="656"/>
      <c r="D7" s="656"/>
      <c r="E7" s="656"/>
      <c r="F7" s="656"/>
      <c r="G7" s="656"/>
      <c r="H7" s="656"/>
      <c r="I7" s="656"/>
      <c r="J7" s="656"/>
      <c r="K7" s="173"/>
      <c r="L7" s="174"/>
      <c r="M7" s="6"/>
      <c r="N7" s="6"/>
      <c r="O7" s="6"/>
      <c r="P7" s="6"/>
      <c r="Q7" s="6"/>
    </row>
    <row r="8" spans="1:17" ht="9.9499999999999993" customHeight="1">
      <c r="A8" s="141"/>
      <c r="B8" s="11"/>
      <c r="C8" s="11"/>
      <c r="D8" s="11"/>
      <c r="E8" s="11"/>
      <c r="F8" s="11"/>
      <c r="G8" s="11"/>
      <c r="H8" s="11"/>
      <c r="I8" s="11"/>
      <c r="J8" s="11"/>
      <c r="K8" s="176"/>
      <c r="L8" s="6"/>
      <c r="M8" s="6"/>
      <c r="N8" s="6"/>
      <c r="O8" s="6"/>
      <c r="P8" s="6"/>
      <c r="Q8" s="6"/>
    </row>
    <row r="9" spans="1:17" ht="15.75">
      <c r="A9" s="141"/>
      <c r="B9" s="13" t="s">
        <v>173</v>
      </c>
      <c r="C9" s="13"/>
      <c r="D9" s="13"/>
      <c r="E9" s="649" t="str">
        <f>'HOJA MASTER'!C15</f>
        <v>FONDO MUNICIPAL</v>
      </c>
      <c r="F9" s="649"/>
      <c r="G9" s="649"/>
      <c r="H9" s="13" t="s">
        <v>174</v>
      </c>
      <c r="I9" s="650" t="str">
        <f>'HOJA MASTER'!G10</f>
        <v>JUNIO DE 2025</v>
      </c>
      <c r="J9" s="651"/>
      <c r="K9" s="176"/>
      <c r="L9" s="6"/>
      <c r="M9" s="6"/>
      <c r="N9" s="6"/>
      <c r="O9" s="6"/>
      <c r="P9" s="6"/>
      <c r="Q9" s="6"/>
    </row>
    <row r="10" spans="1:17" ht="15.75">
      <c r="A10" s="141"/>
      <c r="B10" s="13"/>
      <c r="C10" s="13"/>
      <c r="D10" s="13"/>
      <c r="E10" s="13"/>
      <c r="F10" s="13"/>
      <c r="G10" s="13"/>
      <c r="H10" s="13"/>
      <c r="I10" s="11"/>
      <c r="J10" s="11"/>
      <c r="K10" s="176"/>
      <c r="L10" s="6"/>
      <c r="M10" s="6"/>
      <c r="N10" s="6"/>
      <c r="O10" s="6"/>
      <c r="P10" s="6"/>
      <c r="Q10" s="6"/>
    </row>
    <row r="11" spans="1:17" ht="49.5" customHeight="1">
      <c r="A11" s="141"/>
      <c r="B11" s="177" t="s">
        <v>3</v>
      </c>
      <c r="C11" s="13"/>
      <c r="D11" s="13"/>
      <c r="E11" s="657" t="str">
        <f>'HOJA MASTER'!C4</f>
        <v>CONSTRUCCIÓN DE TERRACERIAS EN PISTA DE ATLETISMO EN LA UNIDAD DEPORTIVA, COLÓN, QRO.</v>
      </c>
      <c r="F11" s="657"/>
      <c r="G11" s="657"/>
      <c r="H11" s="657"/>
      <c r="I11" s="657"/>
      <c r="J11" s="657"/>
      <c r="K11" s="176"/>
      <c r="L11" s="6"/>
      <c r="M11" s="6"/>
      <c r="N11" s="6"/>
      <c r="O11" s="6"/>
      <c r="P11" s="6"/>
      <c r="Q11" s="6"/>
    </row>
    <row r="12" spans="1:17" ht="22.5" customHeight="1">
      <c r="A12" s="141"/>
      <c r="B12" s="11"/>
      <c r="C12" s="178"/>
      <c r="D12" s="178"/>
      <c r="E12" s="178"/>
      <c r="F12" s="178"/>
      <c r="G12" s="178"/>
      <c r="H12" s="178"/>
      <c r="I12" s="178"/>
      <c r="J12" s="179"/>
      <c r="K12" s="176"/>
      <c r="L12" s="6"/>
      <c r="M12" s="6"/>
      <c r="N12" s="6"/>
      <c r="O12" s="6"/>
      <c r="P12" s="6"/>
      <c r="Q12" s="6"/>
    </row>
    <row r="13" spans="1:17" ht="15.75">
      <c r="A13" s="141"/>
      <c r="B13" s="180" t="s">
        <v>175</v>
      </c>
      <c r="C13" s="181"/>
      <c r="D13" s="181"/>
      <c r="E13" s="182" t="str">
        <f>'HOJA MASTER'!C6</f>
        <v>CABECERA MUNICIPAL</v>
      </c>
      <c r="F13" s="183"/>
      <c r="G13" s="183"/>
      <c r="H13" s="183"/>
      <c r="I13" s="183"/>
      <c r="J13" s="183"/>
      <c r="K13" s="176"/>
      <c r="L13" s="6"/>
      <c r="M13" s="6"/>
      <c r="O13" s="6"/>
      <c r="P13" s="6"/>
      <c r="Q13" s="6"/>
    </row>
    <row r="14" spans="1:17" ht="15.75">
      <c r="A14" s="141"/>
      <c r="B14" s="180"/>
      <c r="C14" s="142"/>
      <c r="D14" s="142"/>
      <c r="E14" s="11"/>
      <c r="F14" s="11"/>
      <c r="G14" s="11"/>
      <c r="H14" s="11"/>
      <c r="I14" s="11"/>
      <c r="J14" s="11"/>
      <c r="K14" s="176"/>
      <c r="L14" s="6"/>
      <c r="M14" s="6"/>
      <c r="O14" s="6"/>
      <c r="P14" s="6"/>
      <c r="Q14" s="6"/>
    </row>
    <row r="15" spans="1:17" ht="15.75">
      <c r="A15" s="141"/>
      <c r="B15" s="25" t="s">
        <v>176</v>
      </c>
      <c r="C15" s="25"/>
      <c r="D15" s="11"/>
      <c r="E15" s="11"/>
      <c r="F15" s="11"/>
      <c r="G15" s="11"/>
      <c r="H15" s="11"/>
      <c r="I15" s="11"/>
      <c r="J15" s="11"/>
      <c r="K15" s="176"/>
      <c r="L15" s="6"/>
      <c r="M15" s="6"/>
      <c r="N15" s="6"/>
      <c r="O15" s="6"/>
      <c r="P15" s="6"/>
      <c r="Q15" s="6"/>
    </row>
    <row r="16" spans="1:17" ht="10.5" customHeight="1">
      <c r="A16" s="141"/>
      <c r="B16" s="11"/>
      <c r="C16" s="11"/>
      <c r="D16" s="11"/>
      <c r="E16" s="11"/>
      <c r="F16" s="11"/>
      <c r="G16" s="11"/>
      <c r="I16" s="11"/>
      <c r="J16" s="11"/>
      <c r="K16" s="176"/>
      <c r="L16" s="6"/>
      <c r="M16" s="6"/>
      <c r="N16" s="6"/>
      <c r="O16" s="6"/>
      <c r="P16" s="6"/>
      <c r="Q16" s="6"/>
    </row>
    <row r="17" spans="1:17" ht="15.75">
      <c r="A17" s="141"/>
      <c r="B17" s="149"/>
      <c r="C17" s="149" t="s">
        <v>177</v>
      </c>
      <c r="D17" s="149"/>
      <c r="E17" s="149"/>
      <c r="F17" s="149"/>
      <c r="G17" s="149"/>
      <c r="H17" s="149" t="s">
        <v>178</v>
      </c>
      <c r="I17" s="11"/>
      <c r="J17" s="11"/>
      <c r="K17" s="176"/>
      <c r="L17" s="6"/>
      <c r="M17" s="6"/>
      <c r="N17" s="6"/>
      <c r="O17" s="6"/>
      <c r="P17" s="6"/>
      <c r="Q17" s="6"/>
    </row>
    <row r="18" spans="1:17" ht="15.75">
      <c r="A18" s="141"/>
      <c r="B18" s="149"/>
      <c r="C18" s="149" t="s">
        <v>179</v>
      </c>
      <c r="D18" s="149"/>
      <c r="E18" s="149"/>
      <c r="F18" s="149"/>
      <c r="G18" s="149"/>
      <c r="H18" s="149" t="s">
        <v>180</v>
      </c>
      <c r="I18" s="149"/>
      <c r="J18" s="149"/>
      <c r="K18" s="184"/>
      <c r="L18" s="6"/>
      <c r="M18" s="6"/>
      <c r="O18" s="6"/>
      <c r="P18" s="6"/>
      <c r="Q18" s="6"/>
    </row>
    <row r="19" spans="1:17" ht="15.75">
      <c r="A19" s="141"/>
      <c r="B19" s="149"/>
      <c r="C19" s="149" t="s">
        <v>181</v>
      </c>
      <c r="D19" s="149"/>
      <c r="E19" s="149"/>
      <c r="F19" s="149"/>
      <c r="G19" s="149"/>
      <c r="H19" s="149" t="s">
        <v>182</v>
      </c>
      <c r="I19" s="149"/>
      <c r="J19" s="149"/>
      <c r="K19" s="184"/>
      <c r="L19" s="6"/>
      <c r="M19" s="6"/>
      <c r="N19" s="6"/>
      <c r="O19" s="6"/>
      <c r="P19" s="6"/>
      <c r="Q19" s="6"/>
    </row>
    <row r="20" spans="1:17" ht="15.75" customHeight="1">
      <c r="A20" s="141"/>
      <c r="B20" s="149"/>
      <c r="C20" s="149" t="s">
        <v>183</v>
      </c>
      <c r="D20" s="149"/>
      <c r="E20" s="149"/>
      <c r="F20" s="149"/>
      <c r="G20" s="149"/>
      <c r="H20" s="658" t="s">
        <v>184</v>
      </c>
      <c r="I20" s="658"/>
      <c r="J20" s="658"/>
      <c r="K20" s="184"/>
      <c r="L20" s="6"/>
      <c r="M20" s="6"/>
      <c r="N20" s="6"/>
      <c r="O20" s="6"/>
      <c r="P20" s="6"/>
      <c r="Q20" s="6"/>
    </row>
    <row r="21" spans="1:17" ht="15.75">
      <c r="A21" s="141"/>
      <c r="B21" s="149"/>
      <c r="C21" s="149" t="s">
        <v>185</v>
      </c>
      <c r="D21" s="149"/>
      <c r="E21" s="149"/>
      <c r="F21" s="149"/>
      <c r="G21" s="149"/>
      <c r="H21" s="658"/>
      <c r="I21" s="658"/>
      <c r="J21" s="658"/>
      <c r="K21" s="184"/>
      <c r="L21" s="6"/>
      <c r="M21" s="6"/>
      <c r="N21" s="6"/>
      <c r="O21" s="6"/>
      <c r="P21" s="6"/>
      <c r="Q21" s="6"/>
    </row>
    <row r="22" spans="1:17" ht="15.75">
      <c r="A22" s="141"/>
      <c r="B22" s="149"/>
      <c r="C22" s="149" t="s">
        <v>186</v>
      </c>
      <c r="D22" s="149"/>
      <c r="E22" s="149"/>
      <c r="F22" s="149"/>
      <c r="G22" s="149"/>
      <c r="H22" s="149" t="s">
        <v>187</v>
      </c>
      <c r="I22" s="185"/>
      <c r="J22" s="185"/>
      <c r="K22" s="184"/>
      <c r="L22" s="6"/>
      <c r="M22" s="6"/>
      <c r="N22" s="6"/>
      <c r="O22" s="6"/>
      <c r="P22" s="6"/>
      <c r="Q22" s="6"/>
    </row>
    <row r="23" spans="1:17" ht="15.75">
      <c r="A23" s="141"/>
      <c r="B23" s="25"/>
      <c r="C23" s="149" t="s">
        <v>188</v>
      </c>
      <c r="D23" s="11"/>
      <c r="E23" s="11"/>
      <c r="F23" s="11"/>
      <c r="G23" s="11"/>
      <c r="H23" s="149" t="s">
        <v>189</v>
      </c>
      <c r="I23" s="11"/>
      <c r="J23" s="11"/>
      <c r="K23" s="176"/>
      <c r="L23" s="6"/>
      <c r="M23" s="6"/>
      <c r="N23" s="6"/>
      <c r="O23" s="6"/>
      <c r="P23" s="6"/>
      <c r="Q23" s="6"/>
    </row>
    <row r="24" spans="1:17" ht="24.95" customHeight="1">
      <c r="A24" s="141"/>
      <c r="B24" s="142"/>
      <c r="C24" s="149" t="s">
        <v>190</v>
      </c>
      <c r="D24" s="11"/>
      <c r="E24" s="11"/>
      <c r="F24" s="11"/>
      <c r="G24" s="11"/>
      <c r="H24" s="149" t="s">
        <v>191</v>
      </c>
      <c r="I24" s="11"/>
      <c r="J24" s="11"/>
      <c r="K24" s="176"/>
      <c r="L24" s="6"/>
      <c r="M24" s="6"/>
      <c r="N24" s="6"/>
      <c r="O24" s="6"/>
      <c r="P24" s="6"/>
      <c r="Q24" s="6"/>
    </row>
    <row r="25" spans="1:17" ht="24.95" customHeight="1">
      <c r="A25" s="141"/>
      <c r="B25" s="25"/>
      <c r="C25" s="149" t="s">
        <v>192</v>
      </c>
      <c r="D25" s="11"/>
      <c r="E25" s="11"/>
      <c r="F25" s="11"/>
      <c r="G25" s="11"/>
      <c r="H25" s="149" t="s">
        <v>193</v>
      </c>
      <c r="I25" s="11"/>
      <c r="J25" s="11"/>
      <c r="K25" s="176"/>
      <c r="L25" s="6"/>
      <c r="M25" s="6"/>
      <c r="N25" s="6"/>
      <c r="O25" s="6"/>
      <c r="P25" s="6"/>
      <c r="Q25" s="6"/>
    </row>
    <row r="26" spans="1:17" ht="24.95" customHeight="1">
      <c r="A26" s="141"/>
      <c r="B26" s="25" t="s">
        <v>194</v>
      </c>
      <c r="C26" s="25"/>
      <c r="D26" s="11"/>
      <c r="E26" s="11"/>
      <c r="F26" s="11"/>
      <c r="G26" s="11"/>
      <c r="H26" s="11"/>
      <c r="I26" s="11"/>
      <c r="J26" s="11"/>
      <c r="K26" s="176"/>
      <c r="L26" s="6"/>
      <c r="M26" s="6"/>
      <c r="N26" s="6"/>
      <c r="O26" s="6"/>
      <c r="P26" s="6"/>
      <c r="Q26" s="6"/>
    </row>
    <row r="27" spans="1:17" ht="27" customHeight="1">
      <c r="A27" s="141"/>
      <c r="B27" s="659" t="s">
        <v>356</v>
      </c>
      <c r="C27" s="659"/>
      <c r="D27" s="659"/>
      <c r="E27" s="659"/>
      <c r="F27" s="659"/>
      <c r="G27" s="659"/>
      <c r="H27" s="659"/>
      <c r="I27" s="659"/>
      <c r="J27" s="659"/>
      <c r="K27" s="176"/>
      <c r="L27" s="6"/>
      <c r="M27" s="6"/>
      <c r="N27" s="6"/>
      <c r="O27" s="6"/>
      <c r="P27" s="6"/>
      <c r="Q27" s="6"/>
    </row>
    <row r="28" spans="1:17" ht="24.95" customHeight="1">
      <c r="A28" s="141"/>
      <c r="B28" s="186"/>
      <c r="C28" s="186"/>
      <c r="D28" s="186"/>
      <c r="E28" s="186"/>
      <c r="F28" s="186"/>
      <c r="G28" s="186"/>
      <c r="H28" s="186"/>
      <c r="I28" s="186"/>
      <c r="J28" s="186"/>
      <c r="K28" s="176"/>
      <c r="L28" s="6"/>
      <c r="M28" s="6"/>
      <c r="N28" s="6"/>
      <c r="O28" s="6"/>
      <c r="P28" s="6"/>
      <c r="Q28" s="6"/>
    </row>
    <row r="29" spans="1:17" ht="24.95" customHeight="1">
      <c r="A29" s="141"/>
      <c r="B29" s="186"/>
      <c r="C29" s="186"/>
      <c r="D29" s="186"/>
      <c r="E29" s="186"/>
      <c r="F29" s="186"/>
      <c r="G29" s="186"/>
      <c r="H29" s="186"/>
      <c r="I29" s="186"/>
      <c r="J29" s="186"/>
      <c r="K29" s="176"/>
      <c r="L29" s="6"/>
      <c r="M29" s="6"/>
      <c r="N29" s="6"/>
      <c r="O29" s="6"/>
      <c r="P29" s="6"/>
      <c r="Q29" s="6"/>
    </row>
    <row r="30" spans="1:17" ht="24.95" customHeight="1">
      <c r="A30" s="141"/>
      <c r="B30" s="186"/>
      <c r="C30" s="186"/>
      <c r="D30" s="186"/>
      <c r="E30" s="186"/>
      <c r="F30" s="186"/>
      <c r="G30" s="186"/>
      <c r="H30" s="186"/>
      <c r="I30" s="186"/>
      <c r="J30" s="186"/>
      <c r="K30" s="176"/>
      <c r="L30" s="6"/>
      <c r="M30" s="6"/>
      <c r="N30" s="6"/>
      <c r="O30" s="6"/>
      <c r="P30" s="6"/>
      <c r="Q30" s="6"/>
    </row>
    <row r="31" spans="1:17" ht="24.95" customHeight="1">
      <c r="A31" s="141"/>
      <c r="B31" s="660" t="s">
        <v>195</v>
      </c>
      <c r="C31" s="660"/>
      <c r="D31" s="660"/>
      <c r="E31" s="660"/>
      <c r="F31" s="187"/>
      <c r="G31" s="187"/>
      <c r="H31" s="187"/>
      <c r="I31" s="187"/>
      <c r="J31" s="187"/>
      <c r="K31" s="176"/>
      <c r="L31" s="6"/>
      <c r="M31" s="6"/>
      <c r="N31" s="6"/>
      <c r="O31" s="6"/>
      <c r="P31" s="6"/>
      <c r="Q31" s="6"/>
    </row>
    <row r="32" spans="1:17" ht="12.75" customHeight="1">
      <c r="A32" s="188"/>
      <c r="B32" s="661" t="s">
        <v>196</v>
      </c>
      <c r="C32" s="661"/>
      <c r="D32" s="661"/>
      <c r="E32" s="661"/>
      <c r="F32" s="142"/>
      <c r="G32" s="142"/>
      <c r="H32" s="142"/>
      <c r="I32" s="142"/>
      <c r="J32" s="142"/>
      <c r="K32" s="189"/>
      <c r="L32" s="6"/>
      <c r="M32" s="6"/>
      <c r="N32" s="6"/>
      <c r="O32" s="6"/>
      <c r="P32" s="6"/>
      <c r="Q32" s="6"/>
    </row>
    <row r="33" spans="1:18" ht="11.25" customHeight="1">
      <c r="A33" s="188"/>
      <c r="B33" s="661"/>
      <c r="C33" s="661"/>
      <c r="D33" s="661"/>
      <c r="E33" s="661"/>
      <c r="F33" s="142"/>
      <c r="G33" s="142"/>
      <c r="H33" s="142"/>
      <c r="I33" s="142"/>
      <c r="J33" s="142"/>
      <c r="K33" s="189"/>
      <c r="L33" s="6"/>
      <c r="M33" s="6"/>
      <c r="N33" s="6"/>
      <c r="O33" s="6"/>
      <c r="P33" s="6"/>
      <c r="Q33" s="6"/>
    </row>
    <row r="34" spans="1:18" ht="21.75" customHeight="1">
      <c r="A34" s="188"/>
      <c r="B34" s="142"/>
      <c r="C34" s="142"/>
      <c r="D34" s="142"/>
      <c r="E34" s="142"/>
      <c r="F34" s="142"/>
      <c r="G34" s="142"/>
      <c r="H34" s="142"/>
      <c r="I34" s="142"/>
      <c r="J34" s="142"/>
      <c r="K34" s="189"/>
      <c r="L34" s="6"/>
      <c r="M34" s="6"/>
      <c r="N34" s="6"/>
      <c r="O34" s="6"/>
      <c r="P34" s="6"/>
      <c r="Q34" s="6"/>
    </row>
    <row r="35" spans="1:18" ht="34.5" customHeight="1">
      <c r="A35" s="188"/>
      <c r="B35" s="663" t="s">
        <v>259</v>
      </c>
      <c r="C35" s="663"/>
      <c r="D35" s="663"/>
      <c r="E35" s="663"/>
      <c r="F35" s="142"/>
      <c r="G35" s="142"/>
      <c r="H35" s="142"/>
      <c r="I35" s="142"/>
      <c r="J35" s="142"/>
      <c r="K35" s="189"/>
      <c r="L35" s="6"/>
      <c r="M35" s="6"/>
      <c r="N35" s="6"/>
      <c r="O35" s="664"/>
      <c r="P35" s="664"/>
      <c r="Q35" s="664"/>
      <c r="R35" s="142"/>
    </row>
    <row r="36" spans="1:18" ht="15.75">
      <c r="A36" s="188"/>
      <c r="B36" s="665" t="s">
        <v>197</v>
      </c>
      <c r="C36" s="665"/>
      <c r="D36" s="665"/>
      <c r="E36" s="665"/>
      <c r="F36" s="13"/>
      <c r="G36" s="13"/>
      <c r="H36" s="145"/>
      <c r="I36" s="145"/>
      <c r="J36" s="145"/>
      <c r="K36" s="189"/>
      <c r="L36" s="6"/>
      <c r="M36" s="6"/>
      <c r="N36" s="6"/>
      <c r="O36" s="662"/>
      <c r="P36" s="662"/>
      <c r="Q36" s="662"/>
      <c r="R36" s="191"/>
    </row>
    <row r="37" spans="1:18" ht="15.75">
      <c r="A37" s="188"/>
      <c r="B37" s="662"/>
      <c r="C37" s="662"/>
      <c r="D37" s="662"/>
      <c r="E37" s="662"/>
      <c r="F37" s="142"/>
      <c r="G37" s="142"/>
      <c r="H37" s="142"/>
      <c r="I37" s="13"/>
      <c r="J37" s="13"/>
      <c r="K37" s="189"/>
      <c r="L37" s="6"/>
      <c r="M37" s="6"/>
      <c r="N37" s="6"/>
      <c r="O37" s="6"/>
      <c r="P37" s="6"/>
      <c r="Q37" s="6"/>
    </row>
    <row r="38" spans="1:18" ht="15.75">
      <c r="A38" s="188"/>
      <c r="B38" s="142"/>
      <c r="C38" s="142"/>
      <c r="D38" s="142"/>
      <c r="E38" s="142"/>
      <c r="F38" s="142"/>
      <c r="G38" s="142"/>
      <c r="H38" s="12"/>
      <c r="I38" s="190"/>
      <c r="J38" s="12"/>
      <c r="K38" s="189"/>
      <c r="L38" s="6"/>
      <c r="M38" s="6"/>
      <c r="N38" s="6"/>
      <c r="O38" s="6"/>
      <c r="P38" s="6"/>
      <c r="Q38" s="6"/>
    </row>
    <row r="39" spans="1:18" ht="15.75">
      <c r="A39" s="188"/>
      <c r="B39" s="192"/>
      <c r="C39" s="13"/>
      <c r="D39" s="13"/>
      <c r="E39" s="13"/>
      <c r="F39" s="13"/>
      <c r="G39" s="13"/>
      <c r="H39" s="13"/>
      <c r="I39" s="193"/>
      <c r="J39" s="13"/>
      <c r="K39" s="189"/>
      <c r="L39" s="6"/>
      <c r="M39" s="6"/>
      <c r="N39" s="6"/>
      <c r="O39" s="6"/>
      <c r="P39" s="6"/>
      <c r="Q39" s="6"/>
    </row>
    <row r="40" spans="1:18" ht="16.5" thickBot="1">
      <c r="A40" s="194"/>
      <c r="B40" s="15"/>
      <c r="C40" s="15"/>
      <c r="D40" s="15"/>
      <c r="E40" s="15"/>
      <c r="F40" s="15"/>
      <c r="G40" s="15"/>
      <c r="H40" s="15"/>
      <c r="I40" s="15"/>
      <c r="J40" s="15"/>
      <c r="K40" s="195"/>
      <c r="L40" s="6"/>
      <c r="M40" s="6"/>
      <c r="N40" s="6"/>
      <c r="O40" s="6"/>
      <c r="P40" s="6"/>
      <c r="Q40" s="6"/>
    </row>
    <row r="41" spans="1:18" ht="15.75">
      <c r="B41" s="6"/>
      <c r="C41" s="6"/>
      <c r="D41" s="6"/>
      <c r="E41" s="6"/>
      <c r="F41" s="6"/>
      <c r="G41" s="6"/>
      <c r="H41" s="6"/>
      <c r="I41" s="6"/>
      <c r="J41" s="6"/>
      <c r="K41" s="6"/>
      <c r="L41" s="6"/>
      <c r="M41" s="6"/>
      <c r="N41" s="6"/>
      <c r="O41" s="6"/>
      <c r="P41" s="6"/>
      <c r="Q41" s="6"/>
    </row>
    <row r="42" spans="1:18" ht="15.75">
      <c r="B42" s="6"/>
      <c r="C42" s="6"/>
      <c r="D42" s="6"/>
      <c r="E42" s="6"/>
      <c r="F42" s="6"/>
      <c r="G42" s="6"/>
      <c r="H42" s="6"/>
      <c r="I42" s="6"/>
      <c r="J42" s="6"/>
      <c r="K42" s="6"/>
      <c r="L42" s="6"/>
      <c r="M42" s="6"/>
      <c r="N42" s="6"/>
      <c r="O42" s="6"/>
      <c r="P42" s="6"/>
      <c r="Q42" s="6"/>
    </row>
    <row r="43" spans="1:18" ht="15.75">
      <c r="B43" s="6"/>
      <c r="C43" s="6"/>
      <c r="D43" s="6"/>
      <c r="E43" s="6"/>
      <c r="F43" s="6"/>
      <c r="G43" s="6"/>
      <c r="H43" s="6"/>
      <c r="I43" s="6"/>
      <c r="J43" s="6"/>
      <c r="K43" s="6"/>
      <c r="L43" s="6"/>
      <c r="M43" s="6"/>
      <c r="N43" s="6"/>
      <c r="O43" s="6"/>
      <c r="P43" s="6"/>
      <c r="Q43" s="6"/>
    </row>
    <row r="44" spans="1:18" ht="15.75">
      <c r="B44" s="6"/>
      <c r="C44" s="6"/>
      <c r="D44" s="6"/>
      <c r="E44" s="6"/>
      <c r="F44" s="6"/>
      <c r="G44" s="6"/>
      <c r="H44" s="6"/>
      <c r="I44" s="6"/>
      <c r="J44" s="6"/>
      <c r="K44" s="6"/>
      <c r="L44" s="6"/>
      <c r="M44" s="6"/>
      <c r="N44" s="6"/>
      <c r="O44" s="6"/>
      <c r="P44" s="6"/>
      <c r="Q44" s="6"/>
    </row>
    <row r="45" spans="1:18" ht="15.75">
      <c r="B45" s="6"/>
      <c r="C45" s="6"/>
      <c r="D45" s="6"/>
      <c r="E45" s="6"/>
      <c r="F45" s="6"/>
      <c r="G45" s="6"/>
      <c r="H45" s="6"/>
      <c r="I45" s="6"/>
      <c r="J45" s="6"/>
      <c r="K45" s="6"/>
      <c r="L45" s="6"/>
      <c r="M45" s="6"/>
      <c r="N45" s="6"/>
      <c r="O45" s="6"/>
      <c r="P45" s="6"/>
      <c r="Q45" s="6"/>
    </row>
    <row r="46" spans="1:18" ht="15.75">
      <c r="B46" s="6"/>
      <c r="C46" s="6"/>
      <c r="D46" s="6"/>
      <c r="E46" s="6"/>
      <c r="F46" s="6"/>
      <c r="G46" s="6"/>
      <c r="H46" s="6"/>
      <c r="I46" s="6"/>
      <c r="J46" s="6"/>
      <c r="K46" s="6"/>
      <c r="L46" s="6"/>
      <c r="M46" s="6"/>
      <c r="N46" s="6"/>
      <c r="O46" s="6"/>
      <c r="P46" s="6"/>
      <c r="Q46" s="6"/>
    </row>
    <row r="47" spans="1:18" ht="15.75">
      <c r="B47" s="6"/>
      <c r="C47" s="6"/>
      <c r="D47" s="6"/>
      <c r="E47" s="6"/>
      <c r="F47" s="6"/>
      <c r="G47" s="6"/>
      <c r="H47" s="6"/>
      <c r="I47" s="6"/>
      <c r="J47" s="6"/>
      <c r="K47" s="6"/>
      <c r="L47" s="6"/>
      <c r="M47" s="6"/>
      <c r="N47" s="6"/>
      <c r="O47" s="6"/>
      <c r="P47" s="6"/>
      <c r="Q47" s="6"/>
    </row>
    <row r="48" spans="1:18" ht="15.75">
      <c r="B48" s="6"/>
      <c r="C48" s="6"/>
      <c r="D48" s="6"/>
      <c r="E48" s="6"/>
      <c r="F48" s="6"/>
      <c r="G48" s="6"/>
      <c r="H48" s="6"/>
      <c r="I48" s="6"/>
      <c r="J48" s="6"/>
      <c r="K48" s="6"/>
      <c r="L48" s="6"/>
      <c r="M48" s="6"/>
      <c r="N48" s="6"/>
      <c r="O48" s="6"/>
      <c r="P48" s="6"/>
      <c r="Q48" s="6"/>
    </row>
    <row r="49" spans="2:17" ht="15.75">
      <c r="B49" s="6"/>
      <c r="C49" s="6"/>
      <c r="D49" s="6"/>
      <c r="E49" s="6"/>
      <c r="F49" s="6"/>
      <c r="G49" s="6"/>
      <c r="H49" s="6"/>
      <c r="I49" s="6"/>
      <c r="J49" s="6"/>
      <c r="K49" s="6"/>
      <c r="L49" s="6"/>
      <c r="M49" s="6"/>
      <c r="N49" s="6"/>
      <c r="O49" s="6"/>
      <c r="P49" s="6"/>
      <c r="Q49" s="6"/>
    </row>
    <row r="50" spans="2:17" ht="15.75">
      <c r="B50" s="6"/>
      <c r="C50" s="6"/>
      <c r="D50" s="6"/>
      <c r="E50" s="6"/>
      <c r="F50" s="6"/>
      <c r="G50" s="6"/>
      <c r="H50" s="6"/>
      <c r="I50" s="6"/>
      <c r="J50" s="6"/>
      <c r="K50" s="6"/>
      <c r="L50" s="6"/>
      <c r="M50" s="6"/>
      <c r="N50" s="6"/>
      <c r="O50" s="6"/>
      <c r="P50" s="6"/>
      <c r="Q50" s="6"/>
    </row>
    <row r="51" spans="2:17" ht="15.75">
      <c r="B51" s="6"/>
      <c r="C51" s="6"/>
      <c r="D51" s="6"/>
      <c r="E51" s="6"/>
      <c r="F51" s="6"/>
      <c r="G51" s="6"/>
      <c r="H51" s="6"/>
      <c r="I51" s="6"/>
      <c r="J51" s="6"/>
      <c r="K51" s="6"/>
      <c r="L51" s="6"/>
      <c r="M51" s="6"/>
      <c r="N51" s="6"/>
      <c r="O51" s="6"/>
      <c r="P51" s="6"/>
      <c r="Q51" s="6"/>
    </row>
    <row r="52" spans="2:17" ht="15.75">
      <c r="B52" s="6"/>
      <c r="C52" s="6"/>
      <c r="D52" s="6"/>
      <c r="E52" s="6"/>
      <c r="F52" s="6"/>
      <c r="G52" s="6"/>
      <c r="H52" s="6"/>
      <c r="I52" s="6"/>
      <c r="J52" s="6"/>
      <c r="K52" s="6"/>
      <c r="L52" s="6"/>
      <c r="M52" s="6"/>
      <c r="N52" s="6"/>
      <c r="O52" s="6"/>
      <c r="P52" s="6"/>
      <c r="Q52" s="6"/>
    </row>
    <row r="53" spans="2:17" ht="15.75">
      <c r="B53" s="6"/>
      <c r="C53" s="6"/>
      <c r="D53" s="6"/>
      <c r="E53" s="6"/>
      <c r="F53" s="6"/>
      <c r="G53" s="6"/>
      <c r="H53" s="6"/>
      <c r="I53" s="6"/>
      <c r="J53" s="6"/>
      <c r="K53" s="6"/>
      <c r="L53" s="6"/>
      <c r="M53" s="6"/>
      <c r="N53" s="6"/>
      <c r="O53" s="6"/>
      <c r="P53" s="6"/>
      <c r="Q53" s="6"/>
    </row>
    <row r="54" spans="2:17" ht="15.75">
      <c r="B54" s="6"/>
      <c r="C54" s="6"/>
      <c r="D54" s="6"/>
      <c r="E54" s="6"/>
      <c r="F54" s="6"/>
      <c r="G54" s="6"/>
      <c r="H54" s="6"/>
      <c r="I54" s="6"/>
      <c r="J54" s="6"/>
      <c r="K54" s="6"/>
      <c r="L54" s="6"/>
      <c r="M54" s="6"/>
      <c r="N54" s="6"/>
      <c r="O54" s="6"/>
      <c r="P54" s="6"/>
      <c r="Q54" s="6"/>
    </row>
    <row r="55" spans="2:17" ht="15.75">
      <c r="B55" s="6"/>
      <c r="C55" s="6"/>
      <c r="D55" s="6"/>
      <c r="E55" s="6"/>
      <c r="F55" s="6"/>
      <c r="G55" s="6"/>
      <c r="H55" s="6"/>
      <c r="I55" s="6"/>
      <c r="J55" s="6"/>
      <c r="K55" s="6"/>
      <c r="L55" s="6"/>
      <c r="M55" s="6"/>
      <c r="N55" s="6"/>
      <c r="O55" s="6"/>
      <c r="P55" s="6"/>
      <c r="Q55" s="6"/>
    </row>
    <row r="56" spans="2:17" ht="15.75">
      <c r="B56" s="6"/>
      <c r="C56" s="6"/>
      <c r="D56" s="6"/>
      <c r="E56" s="6"/>
      <c r="F56" s="6"/>
      <c r="G56" s="6"/>
      <c r="H56" s="6"/>
      <c r="I56" s="6"/>
      <c r="J56" s="6"/>
      <c r="K56" s="6"/>
      <c r="L56" s="6"/>
      <c r="M56" s="6"/>
      <c r="N56" s="6"/>
      <c r="O56" s="6"/>
      <c r="P56" s="6"/>
      <c r="Q56" s="6"/>
    </row>
    <row r="57" spans="2:17" ht="15.75">
      <c r="B57" s="6"/>
      <c r="C57" s="6"/>
      <c r="D57" s="6"/>
      <c r="E57" s="6"/>
      <c r="F57" s="6"/>
      <c r="G57" s="6"/>
      <c r="H57" s="6"/>
      <c r="I57" s="6"/>
      <c r="J57" s="6"/>
      <c r="K57" s="6"/>
      <c r="L57" s="6"/>
      <c r="M57" s="6"/>
      <c r="N57" s="6"/>
      <c r="O57" s="6"/>
      <c r="P57" s="6"/>
      <c r="Q57" s="6"/>
    </row>
    <row r="58" spans="2:17" ht="15.75">
      <c r="B58" s="6"/>
      <c r="C58" s="6"/>
      <c r="D58" s="6"/>
      <c r="E58" s="6"/>
      <c r="F58" s="6"/>
      <c r="G58" s="6"/>
      <c r="H58" s="6"/>
      <c r="I58" s="6"/>
      <c r="J58" s="6"/>
      <c r="K58" s="6"/>
      <c r="L58" s="6"/>
      <c r="M58" s="6"/>
      <c r="N58" s="6"/>
      <c r="O58" s="6"/>
      <c r="P58" s="6"/>
      <c r="Q58" s="6"/>
    </row>
    <row r="59" spans="2:17" ht="15.75">
      <c r="B59" s="6"/>
      <c r="C59" s="6"/>
      <c r="D59" s="6"/>
      <c r="E59" s="6"/>
      <c r="F59" s="6"/>
      <c r="G59" s="6"/>
      <c r="H59" s="6"/>
      <c r="I59" s="6"/>
      <c r="J59" s="6"/>
      <c r="K59" s="6"/>
      <c r="L59" s="6"/>
      <c r="M59" s="6"/>
      <c r="N59" s="6"/>
      <c r="O59" s="6"/>
      <c r="P59" s="6"/>
      <c r="Q59" s="6"/>
    </row>
    <row r="60" spans="2:17" ht="15.75">
      <c r="B60" s="6"/>
      <c r="C60" s="6"/>
      <c r="D60" s="6"/>
      <c r="E60" s="6"/>
      <c r="F60" s="6"/>
      <c r="G60" s="6"/>
      <c r="H60" s="6"/>
      <c r="I60" s="6"/>
      <c r="J60" s="6"/>
      <c r="K60" s="6"/>
      <c r="L60" s="6"/>
      <c r="M60" s="6"/>
      <c r="N60" s="6"/>
      <c r="O60" s="6"/>
      <c r="P60" s="6"/>
      <c r="Q60" s="6"/>
    </row>
    <row r="61" spans="2:17" ht="15.75">
      <c r="B61" s="6"/>
      <c r="C61" s="6"/>
      <c r="D61" s="6"/>
      <c r="E61" s="6"/>
      <c r="F61" s="6"/>
      <c r="G61" s="6"/>
      <c r="H61" s="6"/>
      <c r="I61" s="6"/>
      <c r="J61" s="6"/>
      <c r="K61" s="6"/>
      <c r="L61" s="6"/>
      <c r="M61" s="6"/>
      <c r="N61" s="6"/>
      <c r="O61" s="6"/>
      <c r="P61" s="6"/>
      <c r="Q61" s="6"/>
    </row>
    <row r="62" spans="2:17" ht="15.75">
      <c r="B62" s="6"/>
      <c r="C62" s="6"/>
      <c r="D62" s="6"/>
      <c r="E62" s="6"/>
      <c r="F62" s="6"/>
      <c r="G62" s="6"/>
      <c r="H62" s="6"/>
      <c r="I62" s="6"/>
      <c r="J62" s="6"/>
      <c r="K62" s="6"/>
      <c r="L62" s="6"/>
      <c r="M62" s="6"/>
      <c r="N62" s="6"/>
      <c r="O62" s="6"/>
      <c r="P62" s="6"/>
      <c r="Q62" s="6"/>
    </row>
    <row r="63" spans="2:17" ht="15.75">
      <c r="B63" s="6"/>
      <c r="C63" s="6"/>
      <c r="D63" s="6"/>
      <c r="E63" s="6"/>
      <c r="F63" s="6"/>
      <c r="G63" s="6"/>
      <c r="H63" s="6"/>
      <c r="I63" s="6"/>
      <c r="J63" s="6"/>
      <c r="K63" s="6"/>
      <c r="L63" s="6"/>
      <c r="M63" s="6"/>
      <c r="N63" s="6"/>
      <c r="O63" s="6"/>
      <c r="P63" s="6"/>
      <c r="Q63" s="6"/>
    </row>
    <row r="64" spans="2:17" ht="15.75">
      <c r="B64" s="6"/>
      <c r="C64" s="6"/>
      <c r="D64" s="6"/>
      <c r="E64" s="6"/>
      <c r="F64" s="6"/>
      <c r="G64" s="6"/>
      <c r="H64" s="6"/>
      <c r="I64" s="6"/>
      <c r="J64" s="6"/>
      <c r="K64" s="6"/>
      <c r="L64" s="6"/>
      <c r="M64" s="6"/>
      <c r="N64" s="6"/>
      <c r="O64" s="6"/>
      <c r="P64" s="6"/>
      <c r="Q64" s="6"/>
    </row>
    <row r="65" spans="2:17" ht="15.75">
      <c r="B65" s="6"/>
      <c r="C65" s="6"/>
      <c r="D65" s="6"/>
      <c r="E65" s="6"/>
      <c r="F65" s="6"/>
      <c r="G65" s="6"/>
      <c r="H65" s="6"/>
      <c r="I65" s="6"/>
      <c r="J65" s="6"/>
      <c r="K65" s="6"/>
      <c r="L65" s="6"/>
      <c r="M65" s="6"/>
      <c r="N65" s="6"/>
      <c r="O65" s="6"/>
      <c r="P65" s="6"/>
      <c r="Q65" s="6"/>
    </row>
    <row r="66" spans="2:17" ht="15.75">
      <c r="B66" s="6"/>
      <c r="C66" s="6"/>
      <c r="D66" s="6"/>
      <c r="E66" s="6"/>
      <c r="F66" s="6"/>
      <c r="G66" s="6"/>
      <c r="H66" s="6"/>
      <c r="I66" s="6"/>
      <c r="J66" s="6"/>
      <c r="K66" s="6"/>
      <c r="L66" s="6"/>
      <c r="M66" s="6"/>
      <c r="N66" s="6"/>
      <c r="O66" s="6"/>
      <c r="P66" s="6"/>
      <c r="Q66" s="6"/>
    </row>
    <row r="67" spans="2:17" ht="15.75">
      <c r="B67" s="6"/>
      <c r="C67" s="6"/>
      <c r="D67" s="6"/>
      <c r="E67" s="6"/>
      <c r="F67" s="6"/>
      <c r="G67" s="6"/>
      <c r="H67" s="6"/>
      <c r="I67" s="6"/>
      <c r="J67" s="6"/>
      <c r="K67" s="6"/>
      <c r="L67" s="6"/>
      <c r="M67" s="6"/>
      <c r="N67" s="6"/>
      <c r="O67" s="6"/>
      <c r="P67" s="6"/>
      <c r="Q67" s="6"/>
    </row>
    <row r="68" spans="2:17" ht="15.75">
      <c r="B68" s="6"/>
      <c r="C68" s="6"/>
      <c r="D68" s="6"/>
      <c r="E68" s="6"/>
      <c r="F68" s="6"/>
      <c r="G68" s="6"/>
      <c r="H68" s="6"/>
      <c r="I68" s="6"/>
      <c r="J68" s="6"/>
      <c r="K68" s="6"/>
      <c r="L68" s="6"/>
      <c r="M68" s="6"/>
      <c r="N68" s="6"/>
      <c r="O68" s="6"/>
      <c r="P68" s="6"/>
      <c r="Q68" s="6"/>
    </row>
    <row r="69" spans="2:17" ht="15.75">
      <c r="B69" s="6"/>
      <c r="C69" s="6"/>
      <c r="D69" s="6"/>
      <c r="E69" s="6"/>
      <c r="F69" s="6"/>
      <c r="G69" s="6"/>
      <c r="H69" s="6"/>
      <c r="I69" s="6"/>
      <c r="J69" s="6"/>
      <c r="K69" s="6"/>
      <c r="L69" s="6"/>
      <c r="M69" s="6"/>
      <c r="N69" s="6"/>
      <c r="O69" s="6"/>
      <c r="P69" s="6"/>
      <c r="Q69" s="6"/>
    </row>
    <row r="70" spans="2:17" ht="15.75">
      <c r="B70" s="6"/>
      <c r="C70" s="6"/>
      <c r="D70" s="6"/>
      <c r="E70" s="6"/>
      <c r="F70" s="6"/>
      <c r="G70" s="6"/>
      <c r="H70" s="6"/>
      <c r="I70" s="6"/>
      <c r="J70" s="6"/>
      <c r="K70" s="6"/>
      <c r="L70" s="6"/>
      <c r="M70" s="6"/>
      <c r="N70" s="6"/>
      <c r="O70" s="6"/>
      <c r="P70" s="6"/>
      <c r="Q70" s="6"/>
    </row>
    <row r="71" spans="2:17" ht="15.75">
      <c r="B71" s="6"/>
      <c r="C71" s="6"/>
      <c r="D71" s="6"/>
      <c r="E71" s="6"/>
      <c r="F71" s="6"/>
      <c r="G71" s="6"/>
      <c r="H71" s="6"/>
      <c r="I71" s="6"/>
      <c r="J71" s="6"/>
      <c r="K71" s="6"/>
      <c r="L71" s="6"/>
      <c r="M71" s="6"/>
      <c r="N71" s="6"/>
      <c r="O71" s="6"/>
      <c r="P71" s="6"/>
      <c r="Q71" s="6"/>
    </row>
    <row r="72" spans="2:17" ht="15.75">
      <c r="B72" s="6"/>
      <c r="C72" s="6"/>
      <c r="D72" s="6"/>
      <c r="E72" s="6"/>
      <c r="F72" s="6"/>
      <c r="G72" s="6"/>
      <c r="H72" s="6"/>
      <c r="I72" s="6"/>
      <c r="J72" s="6"/>
      <c r="K72" s="6"/>
      <c r="L72" s="6"/>
      <c r="M72" s="6"/>
      <c r="N72" s="6"/>
      <c r="O72" s="6"/>
      <c r="P72" s="6"/>
      <c r="Q72" s="6"/>
    </row>
    <row r="73" spans="2:17" ht="15.75">
      <c r="B73" s="6"/>
      <c r="C73" s="6"/>
      <c r="D73" s="6"/>
      <c r="E73" s="6"/>
      <c r="F73" s="6"/>
      <c r="G73" s="6"/>
      <c r="H73" s="6"/>
      <c r="I73" s="6"/>
      <c r="J73" s="6"/>
      <c r="K73" s="6"/>
      <c r="L73" s="6"/>
      <c r="M73" s="6"/>
      <c r="N73" s="6"/>
      <c r="O73" s="6"/>
      <c r="P73" s="6"/>
      <c r="Q73" s="6"/>
    </row>
    <row r="74" spans="2:17" ht="15.75">
      <c r="B74" s="6"/>
      <c r="C74" s="6"/>
      <c r="D74" s="6"/>
      <c r="E74" s="6"/>
      <c r="F74" s="6"/>
      <c r="G74" s="6"/>
      <c r="H74" s="6"/>
      <c r="I74" s="6"/>
      <c r="J74" s="6"/>
      <c r="K74" s="6"/>
      <c r="L74" s="6"/>
      <c r="M74" s="6"/>
      <c r="N74" s="6"/>
      <c r="O74" s="6"/>
      <c r="P74" s="6"/>
      <c r="Q74" s="6"/>
    </row>
    <row r="75" spans="2:17" ht="15.75">
      <c r="B75" s="6"/>
      <c r="C75" s="6"/>
      <c r="D75" s="6"/>
      <c r="E75" s="6"/>
      <c r="F75" s="6"/>
      <c r="G75" s="6"/>
      <c r="H75" s="6"/>
      <c r="I75" s="6"/>
      <c r="J75" s="6"/>
      <c r="K75" s="6"/>
      <c r="L75" s="6"/>
      <c r="M75" s="6"/>
      <c r="N75" s="6"/>
      <c r="O75" s="6"/>
      <c r="P75" s="6"/>
      <c r="Q75" s="6"/>
    </row>
    <row r="76" spans="2:17" ht="15.75">
      <c r="B76" s="6"/>
      <c r="C76" s="6"/>
      <c r="D76" s="6"/>
      <c r="E76" s="6"/>
      <c r="F76" s="6"/>
      <c r="G76" s="6"/>
      <c r="H76" s="6"/>
      <c r="I76" s="6"/>
      <c r="J76" s="6"/>
      <c r="K76" s="6"/>
      <c r="L76" s="6"/>
      <c r="M76" s="6"/>
      <c r="N76" s="6"/>
      <c r="O76" s="6"/>
      <c r="P76" s="6"/>
      <c r="Q76" s="6"/>
    </row>
    <row r="77" spans="2:17" ht="15.75">
      <c r="B77" s="6"/>
      <c r="C77" s="6"/>
      <c r="D77" s="6"/>
      <c r="E77" s="6"/>
      <c r="F77" s="6"/>
      <c r="G77" s="6"/>
      <c r="H77" s="6"/>
      <c r="I77" s="6"/>
      <c r="J77" s="6"/>
      <c r="K77" s="6"/>
      <c r="L77" s="6"/>
      <c r="M77" s="6"/>
      <c r="N77" s="6"/>
      <c r="O77" s="6"/>
      <c r="P77" s="6"/>
      <c r="Q77" s="6"/>
    </row>
    <row r="78" spans="2:17" ht="15.75">
      <c r="B78" s="6"/>
      <c r="C78" s="6"/>
      <c r="D78" s="6"/>
      <c r="E78" s="6"/>
      <c r="F78" s="6"/>
      <c r="G78" s="6"/>
      <c r="H78" s="6"/>
      <c r="I78" s="6"/>
      <c r="J78" s="6"/>
      <c r="K78" s="6"/>
      <c r="L78" s="6"/>
      <c r="M78" s="6"/>
      <c r="N78" s="6"/>
      <c r="O78" s="6"/>
      <c r="P78" s="6"/>
      <c r="Q78" s="6"/>
    </row>
    <row r="79" spans="2:17" ht="15.75">
      <c r="B79" s="6"/>
      <c r="C79" s="6"/>
      <c r="D79" s="6"/>
      <c r="E79" s="6"/>
      <c r="F79" s="6"/>
      <c r="G79" s="6"/>
      <c r="H79" s="6"/>
      <c r="I79" s="6"/>
      <c r="J79" s="6"/>
      <c r="K79" s="6"/>
      <c r="L79" s="6"/>
      <c r="M79" s="6"/>
      <c r="N79" s="6"/>
      <c r="O79" s="6"/>
      <c r="P79" s="6"/>
      <c r="Q79" s="6"/>
    </row>
    <row r="80" spans="2:17" ht="15.75">
      <c r="B80" s="6"/>
      <c r="C80" s="6"/>
      <c r="D80" s="6"/>
      <c r="E80" s="6"/>
      <c r="F80" s="6"/>
      <c r="G80" s="6"/>
      <c r="H80" s="6"/>
      <c r="I80" s="6"/>
      <c r="J80" s="6"/>
      <c r="K80" s="6"/>
      <c r="L80" s="6"/>
      <c r="M80" s="6"/>
      <c r="N80" s="6"/>
      <c r="O80" s="6"/>
      <c r="P80" s="6"/>
      <c r="Q80" s="6"/>
    </row>
    <row r="81" spans="2:17" ht="15.75">
      <c r="B81" s="6"/>
      <c r="C81" s="6"/>
      <c r="D81" s="6"/>
      <c r="E81" s="6"/>
      <c r="F81" s="6"/>
      <c r="G81" s="6"/>
      <c r="H81" s="6"/>
      <c r="I81" s="6"/>
      <c r="J81" s="6"/>
      <c r="K81" s="6"/>
      <c r="L81" s="6"/>
      <c r="M81" s="6"/>
      <c r="N81" s="6"/>
      <c r="O81" s="6"/>
      <c r="P81" s="6"/>
      <c r="Q81" s="6"/>
    </row>
    <row r="82" spans="2:17" ht="15.75">
      <c r="B82" s="6"/>
      <c r="C82" s="6"/>
      <c r="D82" s="6"/>
      <c r="E82" s="6"/>
      <c r="F82" s="6"/>
      <c r="G82" s="6"/>
      <c r="H82" s="6"/>
      <c r="I82" s="6"/>
      <c r="J82" s="6"/>
      <c r="K82" s="6"/>
      <c r="L82" s="6"/>
      <c r="M82" s="6"/>
      <c r="N82" s="6"/>
      <c r="O82" s="6"/>
      <c r="P82" s="6"/>
      <c r="Q82" s="6"/>
    </row>
    <row r="83" spans="2:17" ht="15.75">
      <c r="B83" s="6"/>
      <c r="C83" s="6"/>
      <c r="D83" s="6"/>
      <c r="E83" s="6"/>
      <c r="F83" s="6"/>
      <c r="G83" s="6"/>
      <c r="H83" s="6"/>
      <c r="I83" s="6"/>
      <c r="J83" s="6"/>
      <c r="K83" s="6"/>
      <c r="L83" s="6"/>
      <c r="M83" s="6"/>
      <c r="N83" s="6"/>
      <c r="O83" s="6"/>
      <c r="P83" s="6"/>
      <c r="Q83" s="6"/>
    </row>
    <row r="84" spans="2:17" ht="15.75">
      <c r="B84" s="6"/>
      <c r="C84" s="6"/>
      <c r="D84" s="6"/>
      <c r="E84" s="6"/>
      <c r="F84" s="6"/>
      <c r="G84" s="6"/>
      <c r="H84" s="6"/>
      <c r="I84" s="6"/>
      <c r="J84" s="6"/>
      <c r="K84" s="6"/>
      <c r="L84" s="6"/>
      <c r="M84" s="6"/>
      <c r="N84" s="6"/>
      <c r="O84" s="6"/>
      <c r="P84" s="6"/>
      <c r="Q84" s="6"/>
    </row>
    <row r="85" spans="2:17" ht="15.75">
      <c r="B85" s="6"/>
      <c r="C85" s="6"/>
      <c r="D85" s="6"/>
      <c r="E85" s="6"/>
      <c r="F85" s="6"/>
      <c r="G85" s="6"/>
      <c r="H85" s="6"/>
      <c r="I85" s="6"/>
      <c r="J85" s="6"/>
      <c r="K85" s="6"/>
      <c r="L85" s="6"/>
      <c r="M85" s="6"/>
      <c r="N85" s="6"/>
      <c r="O85" s="6"/>
      <c r="P85" s="6"/>
      <c r="Q85" s="6"/>
    </row>
    <row r="86" spans="2:17" ht="15.75">
      <c r="B86" s="6"/>
      <c r="C86" s="6"/>
      <c r="D86" s="6"/>
      <c r="E86" s="6"/>
      <c r="F86" s="6"/>
      <c r="G86" s="6"/>
      <c r="H86" s="6"/>
      <c r="I86" s="6"/>
      <c r="J86" s="6"/>
      <c r="K86" s="6"/>
      <c r="L86" s="6"/>
      <c r="M86" s="6"/>
      <c r="N86" s="6"/>
      <c r="O86" s="6"/>
      <c r="P86" s="6"/>
      <c r="Q86" s="6"/>
    </row>
    <row r="87" spans="2:17" ht="15.75">
      <c r="B87" s="6"/>
      <c r="C87" s="6"/>
      <c r="D87" s="6"/>
      <c r="E87" s="6"/>
      <c r="F87" s="6"/>
      <c r="G87" s="6"/>
      <c r="H87" s="6"/>
      <c r="I87" s="6"/>
      <c r="J87" s="6"/>
      <c r="K87" s="6"/>
      <c r="L87" s="6"/>
      <c r="M87" s="6"/>
      <c r="N87" s="6"/>
      <c r="O87" s="6"/>
      <c r="P87" s="6"/>
      <c r="Q87" s="6"/>
    </row>
    <row r="88" spans="2:17" ht="15.75">
      <c r="B88" s="6"/>
      <c r="C88" s="6"/>
      <c r="D88" s="6"/>
      <c r="E88" s="6"/>
      <c r="F88" s="6"/>
      <c r="G88" s="6"/>
      <c r="H88" s="6"/>
      <c r="I88" s="6"/>
      <c r="J88" s="6"/>
      <c r="K88" s="6"/>
      <c r="L88" s="6"/>
      <c r="M88" s="6"/>
      <c r="N88" s="6"/>
      <c r="O88" s="6"/>
      <c r="P88" s="6"/>
      <c r="Q88" s="6"/>
    </row>
    <row r="89" spans="2:17" ht="15.75">
      <c r="B89" s="6"/>
      <c r="C89" s="6"/>
      <c r="D89" s="6"/>
      <c r="E89" s="6"/>
      <c r="F89" s="6"/>
      <c r="G89" s="6"/>
      <c r="H89" s="6"/>
      <c r="I89" s="6"/>
      <c r="J89" s="6"/>
      <c r="K89" s="6"/>
      <c r="L89" s="6"/>
      <c r="M89" s="6"/>
      <c r="N89" s="6"/>
      <c r="O89" s="6"/>
      <c r="P89" s="6"/>
      <c r="Q89" s="6"/>
    </row>
    <row r="90" spans="2:17" ht="15.75">
      <c r="B90" s="6"/>
      <c r="C90" s="6"/>
      <c r="D90" s="6"/>
      <c r="E90" s="6"/>
      <c r="F90" s="6"/>
      <c r="G90" s="6"/>
      <c r="H90" s="6"/>
      <c r="I90" s="6"/>
      <c r="J90" s="6"/>
      <c r="K90" s="6"/>
      <c r="L90" s="6"/>
      <c r="M90" s="6"/>
      <c r="N90" s="6"/>
      <c r="O90" s="6"/>
      <c r="P90" s="6"/>
      <c r="Q90" s="6"/>
    </row>
    <row r="91" spans="2:17" ht="15.75">
      <c r="B91" s="6"/>
      <c r="C91" s="6"/>
      <c r="D91" s="6"/>
      <c r="E91" s="6"/>
      <c r="F91" s="6"/>
      <c r="G91" s="6"/>
      <c r="H91" s="6"/>
      <c r="I91" s="6"/>
      <c r="J91" s="6"/>
      <c r="K91" s="6"/>
      <c r="L91" s="6"/>
      <c r="M91" s="6"/>
      <c r="N91" s="6"/>
      <c r="O91" s="6"/>
      <c r="P91" s="6"/>
      <c r="Q91" s="6"/>
    </row>
    <row r="92" spans="2:17" ht="15.75">
      <c r="B92" s="6"/>
      <c r="C92" s="6"/>
      <c r="D92" s="6"/>
      <c r="E92" s="6"/>
      <c r="F92" s="6"/>
      <c r="G92" s="6"/>
      <c r="H92" s="6"/>
      <c r="I92" s="6"/>
      <c r="J92" s="6"/>
      <c r="K92" s="6"/>
      <c r="L92" s="6"/>
      <c r="M92" s="6"/>
      <c r="N92" s="6"/>
      <c r="O92" s="6"/>
      <c r="P92" s="6"/>
      <c r="Q92" s="6"/>
    </row>
    <row r="93" spans="2:17" ht="15.75">
      <c r="B93" s="6"/>
      <c r="C93" s="6"/>
      <c r="D93" s="6"/>
      <c r="E93" s="6"/>
      <c r="F93" s="6"/>
      <c r="G93" s="6"/>
      <c r="H93" s="6"/>
      <c r="I93" s="6"/>
      <c r="J93" s="6"/>
      <c r="K93" s="6"/>
      <c r="L93" s="6"/>
      <c r="M93" s="6"/>
      <c r="N93" s="6"/>
      <c r="O93" s="6"/>
      <c r="P93" s="6"/>
      <c r="Q93" s="6"/>
    </row>
    <row r="94" spans="2:17" ht="15.75">
      <c r="B94" s="6"/>
      <c r="C94" s="6"/>
      <c r="D94" s="6"/>
      <c r="E94" s="6"/>
      <c r="F94" s="6"/>
      <c r="G94" s="6"/>
      <c r="H94" s="6"/>
      <c r="I94" s="6"/>
      <c r="J94" s="6"/>
      <c r="K94" s="6"/>
      <c r="L94" s="6"/>
      <c r="M94" s="6"/>
      <c r="N94" s="6"/>
      <c r="O94" s="6"/>
      <c r="P94" s="6"/>
      <c r="Q94" s="6"/>
    </row>
    <row r="95" spans="2:17" ht="15.75">
      <c r="B95" s="6"/>
      <c r="C95" s="6"/>
      <c r="D95" s="6"/>
      <c r="E95" s="6"/>
      <c r="F95" s="6"/>
      <c r="G95" s="6"/>
      <c r="H95" s="6"/>
      <c r="I95" s="6"/>
      <c r="J95" s="6"/>
      <c r="K95" s="6"/>
      <c r="L95" s="6"/>
      <c r="M95" s="6"/>
      <c r="N95" s="6"/>
      <c r="O95" s="6"/>
      <c r="P95" s="6"/>
      <c r="Q95" s="6"/>
    </row>
    <row r="96" spans="2:17" ht="15.75">
      <c r="B96" s="6"/>
      <c r="C96" s="6"/>
      <c r="D96" s="6"/>
      <c r="E96" s="6"/>
      <c r="F96" s="6"/>
      <c r="G96" s="6"/>
      <c r="H96" s="6"/>
      <c r="I96" s="6"/>
      <c r="J96" s="6"/>
      <c r="K96" s="6"/>
      <c r="L96" s="6"/>
      <c r="M96" s="6"/>
      <c r="N96" s="6"/>
      <c r="O96" s="6"/>
      <c r="P96" s="6"/>
      <c r="Q96" s="6"/>
    </row>
    <row r="97" spans="2:17" ht="15.75">
      <c r="B97" s="6"/>
      <c r="C97" s="6"/>
      <c r="D97" s="6"/>
      <c r="E97" s="6"/>
      <c r="F97" s="6"/>
      <c r="G97" s="6"/>
      <c r="H97" s="6"/>
      <c r="I97" s="6"/>
      <c r="J97" s="6"/>
      <c r="K97" s="6"/>
      <c r="L97" s="6"/>
      <c r="M97" s="6"/>
      <c r="N97" s="6"/>
      <c r="O97" s="6"/>
      <c r="P97" s="6"/>
      <c r="Q97" s="6"/>
    </row>
    <row r="98" spans="2:17" ht="15.75">
      <c r="B98" s="6"/>
      <c r="C98" s="6"/>
      <c r="D98" s="6"/>
      <c r="E98" s="6"/>
      <c r="F98" s="6"/>
      <c r="G98" s="6"/>
      <c r="H98" s="6"/>
      <c r="I98" s="6"/>
      <c r="J98" s="6"/>
      <c r="K98" s="6"/>
      <c r="L98" s="6"/>
      <c r="M98" s="6"/>
      <c r="N98" s="6"/>
      <c r="O98" s="6"/>
      <c r="P98" s="6"/>
      <c r="Q98" s="6"/>
    </row>
    <row r="99" spans="2:17" ht="15.75">
      <c r="B99" s="6"/>
      <c r="C99" s="6"/>
      <c r="D99" s="6"/>
      <c r="E99" s="6"/>
      <c r="F99" s="6"/>
      <c r="G99" s="6"/>
      <c r="H99" s="6"/>
      <c r="I99" s="6"/>
      <c r="J99" s="6"/>
      <c r="K99" s="6"/>
      <c r="L99" s="6"/>
      <c r="M99" s="6"/>
      <c r="N99" s="6"/>
      <c r="O99" s="6"/>
      <c r="P99" s="6"/>
      <c r="Q99" s="6"/>
    </row>
    <row r="100" spans="2:17" ht="15.75">
      <c r="B100" s="6"/>
      <c r="C100" s="6"/>
      <c r="D100" s="6"/>
      <c r="E100" s="6"/>
      <c r="F100" s="6"/>
      <c r="G100" s="6"/>
      <c r="H100" s="6"/>
      <c r="I100" s="6"/>
      <c r="J100" s="6"/>
      <c r="K100" s="6"/>
      <c r="L100" s="6"/>
      <c r="M100" s="6"/>
      <c r="N100" s="6"/>
      <c r="O100" s="6"/>
      <c r="P100" s="6"/>
      <c r="Q100" s="6"/>
    </row>
    <row r="101" spans="2:17" ht="15.75">
      <c r="B101" s="6"/>
      <c r="C101" s="6"/>
      <c r="D101" s="6"/>
      <c r="E101" s="6"/>
      <c r="F101" s="6"/>
      <c r="G101" s="6"/>
      <c r="H101" s="6"/>
      <c r="I101" s="6"/>
      <c r="J101" s="6"/>
      <c r="K101" s="6"/>
      <c r="L101" s="6"/>
      <c r="M101" s="6"/>
      <c r="N101" s="6"/>
      <c r="O101" s="6"/>
      <c r="P101" s="6"/>
      <c r="Q101" s="6"/>
    </row>
    <row r="102" spans="2:17" ht="15.75">
      <c r="B102" s="6"/>
      <c r="C102" s="6"/>
      <c r="D102" s="6"/>
      <c r="E102" s="6"/>
      <c r="F102" s="6"/>
      <c r="G102" s="6"/>
      <c r="H102" s="6"/>
      <c r="I102" s="6"/>
      <c r="J102" s="6"/>
      <c r="K102" s="6"/>
      <c r="L102" s="6"/>
      <c r="M102" s="6"/>
      <c r="N102" s="6"/>
      <c r="O102" s="6"/>
      <c r="P102" s="6"/>
      <c r="Q102" s="6"/>
    </row>
    <row r="103" spans="2:17" ht="15.75">
      <c r="B103" s="6"/>
      <c r="C103" s="6"/>
      <c r="D103" s="6"/>
      <c r="E103" s="6"/>
      <c r="F103" s="6"/>
      <c r="G103" s="6"/>
      <c r="H103" s="6"/>
      <c r="I103" s="6"/>
      <c r="J103" s="6"/>
      <c r="K103" s="6"/>
      <c r="L103" s="6"/>
      <c r="M103" s="6"/>
      <c r="N103" s="6"/>
      <c r="O103" s="6"/>
      <c r="P103" s="6"/>
      <c r="Q103" s="6"/>
    </row>
    <row r="104" spans="2:17" ht="15.75">
      <c r="B104" s="6"/>
      <c r="C104" s="6"/>
      <c r="D104" s="6"/>
      <c r="E104" s="6"/>
      <c r="F104" s="6"/>
      <c r="G104" s="6"/>
      <c r="H104" s="6"/>
      <c r="I104" s="6"/>
      <c r="J104" s="6"/>
      <c r="K104" s="6"/>
      <c r="L104" s="6"/>
      <c r="M104" s="6"/>
      <c r="N104" s="6"/>
      <c r="O104" s="6"/>
      <c r="P104" s="6"/>
      <c r="Q104" s="6"/>
    </row>
    <row r="105" spans="2:17" ht="15.75">
      <c r="B105" s="6"/>
      <c r="C105" s="6"/>
      <c r="D105" s="6"/>
      <c r="E105" s="6"/>
      <c r="F105" s="6"/>
      <c r="G105" s="6"/>
      <c r="H105" s="6"/>
      <c r="I105" s="6"/>
      <c r="J105" s="6"/>
      <c r="K105" s="6"/>
      <c r="L105" s="6"/>
      <c r="M105" s="6"/>
      <c r="N105" s="6"/>
      <c r="O105" s="6"/>
      <c r="P105" s="6"/>
      <c r="Q105" s="6"/>
    </row>
    <row r="106" spans="2:17" ht="15.75">
      <c r="B106" s="6"/>
      <c r="C106" s="6"/>
      <c r="D106" s="6"/>
      <c r="E106" s="6"/>
      <c r="F106" s="6"/>
      <c r="G106" s="6"/>
      <c r="H106" s="6"/>
      <c r="I106" s="6"/>
      <c r="J106" s="6"/>
      <c r="K106" s="6"/>
      <c r="L106" s="6"/>
      <c r="M106" s="6"/>
      <c r="N106" s="6"/>
      <c r="O106" s="6"/>
      <c r="P106" s="6"/>
      <c r="Q106" s="6"/>
    </row>
    <row r="107" spans="2:17" ht="15.75">
      <c r="B107" s="6"/>
      <c r="C107" s="6"/>
      <c r="D107" s="6"/>
      <c r="E107" s="6"/>
      <c r="F107" s="6"/>
      <c r="G107" s="6"/>
      <c r="H107" s="6"/>
      <c r="I107" s="6"/>
      <c r="J107" s="6"/>
      <c r="K107" s="6"/>
      <c r="L107" s="6"/>
      <c r="M107" s="6"/>
      <c r="N107" s="6"/>
      <c r="O107" s="6"/>
      <c r="P107" s="6"/>
      <c r="Q107" s="6"/>
    </row>
    <row r="108" spans="2:17" ht="15.75">
      <c r="B108" s="6"/>
      <c r="C108" s="6"/>
      <c r="D108" s="6"/>
      <c r="E108" s="6"/>
      <c r="F108" s="6"/>
      <c r="G108" s="6"/>
      <c r="H108" s="6"/>
      <c r="I108" s="6"/>
      <c r="J108" s="6"/>
      <c r="K108" s="6"/>
      <c r="L108" s="6"/>
      <c r="M108" s="6"/>
      <c r="N108" s="6"/>
      <c r="O108" s="6"/>
      <c r="P108" s="6"/>
      <c r="Q108" s="6"/>
    </row>
    <row r="109" spans="2:17" ht="15.75">
      <c r="B109" s="6"/>
      <c r="C109" s="6"/>
      <c r="D109" s="6"/>
      <c r="E109" s="6"/>
      <c r="F109" s="6"/>
      <c r="G109" s="6"/>
      <c r="H109" s="6"/>
      <c r="I109" s="6"/>
      <c r="J109" s="6"/>
      <c r="K109" s="6"/>
      <c r="L109" s="6"/>
      <c r="M109" s="6"/>
      <c r="N109" s="6"/>
      <c r="O109" s="6"/>
      <c r="P109" s="6"/>
      <c r="Q109" s="6"/>
    </row>
    <row r="110" spans="2:17" ht="15.75">
      <c r="B110" s="6"/>
      <c r="C110" s="6"/>
      <c r="D110" s="6"/>
      <c r="E110" s="6"/>
      <c r="F110" s="6"/>
      <c r="G110" s="6"/>
      <c r="H110" s="6"/>
      <c r="I110" s="6"/>
      <c r="J110" s="6"/>
      <c r="K110" s="6"/>
      <c r="L110" s="6"/>
      <c r="M110" s="6"/>
      <c r="N110" s="6"/>
      <c r="O110" s="6"/>
      <c r="P110" s="6"/>
      <c r="Q110" s="6"/>
    </row>
    <row r="111" spans="2:17" ht="15.75">
      <c r="B111" s="6"/>
      <c r="C111" s="6"/>
      <c r="D111" s="6"/>
      <c r="E111" s="6"/>
      <c r="F111" s="6"/>
      <c r="G111" s="6"/>
      <c r="H111" s="6"/>
      <c r="I111" s="6"/>
      <c r="J111" s="6"/>
      <c r="K111" s="6"/>
      <c r="L111" s="6"/>
      <c r="M111" s="6"/>
      <c r="N111" s="6"/>
      <c r="O111" s="6"/>
      <c r="P111" s="6"/>
      <c r="Q111" s="6"/>
    </row>
    <row r="112" spans="2:17" ht="15.75">
      <c r="B112" s="6"/>
      <c r="C112" s="6"/>
      <c r="D112" s="6"/>
      <c r="E112" s="6"/>
      <c r="F112" s="6"/>
      <c r="G112" s="6"/>
      <c r="H112" s="6"/>
      <c r="I112" s="6"/>
      <c r="J112" s="6"/>
      <c r="K112" s="6"/>
      <c r="L112" s="6"/>
      <c r="M112" s="6"/>
      <c r="N112" s="6"/>
      <c r="O112" s="6"/>
      <c r="P112" s="6"/>
      <c r="Q112" s="6"/>
    </row>
    <row r="113" spans="2:17" ht="15.75">
      <c r="B113" s="6"/>
      <c r="C113" s="6"/>
      <c r="D113" s="6"/>
      <c r="E113" s="6"/>
      <c r="F113" s="6"/>
      <c r="G113" s="6"/>
      <c r="H113" s="6"/>
      <c r="I113" s="6"/>
      <c r="J113" s="6"/>
      <c r="K113" s="6"/>
      <c r="L113" s="6"/>
      <c r="M113" s="6"/>
      <c r="N113" s="6"/>
      <c r="O113" s="6"/>
      <c r="P113" s="6"/>
      <c r="Q113" s="6"/>
    </row>
    <row r="114" spans="2:17" ht="15.75">
      <c r="B114" s="6"/>
      <c r="C114" s="6"/>
      <c r="D114" s="6"/>
      <c r="E114" s="6"/>
      <c r="F114" s="6"/>
      <c r="G114" s="6"/>
      <c r="H114" s="6"/>
      <c r="I114" s="6"/>
      <c r="J114" s="6"/>
      <c r="K114" s="6"/>
      <c r="L114" s="6"/>
      <c r="M114" s="6"/>
      <c r="N114" s="6"/>
      <c r="O114" s="6"/>
      <c r="P114" s="6"/>
      <c r="Q114" s="6"/>
    </row>
    <row r="115" spans="2:17" ht="15.75">
      <c r="B115" s="6"/>
      <c r="C115" s="6"/>
      <c r="D115" s="6"/>
      <c r="E115" s="6"/>
      <c r="F115" s="6"/>
      <c r="G115" s="6"/>
      <c r="H115" s="6"/>
      <c r="I115" s="6"/>
      <c r="J115" s="6"/>
      <c r="K115" s="6"/>
      <c r="L115" s="6"/>
      <c r="M115" s="6"/>
      <c r="N115" s="6"/>
      <c r="O115" s="6"/>
      <c r="P115" s="6"/>
      <c r="Q115" s="6"/>
    </row>
    <row r="116" spans="2:17" ht="15.75">
      <c r="B116" s="6"/>
      <c r="C116" s="6"/>
      <c r="D116" s="6"/>
      <c r="E116" s="6"/>
      <c r="F116" s="6"/>
      <c r="G116" s="6"/>
      <c r="H116" s="6"/>
      <c r="I116" s="6"/>
      <c r="J116" s="6"/>
      <c r="K116" s="6"/>
      <c r="L116" s="6"/>
      <c r="M116" s="6"/>
      <c r="N116" s="6"/>
      <c r="O116" s="6"/>
      <c r="P116" s="6"/>
      <c r="Q116" s="6"/>
    </row>
    <row r="117" spans="2:17" ht="15.75">
      <c r="B117" s="6"/>
      <c r="C117" s="6"/>
      <c r="D117" s="6"/>
      <c r="E117" s="6"/>
      <c r="F117" s="6"/>
      <c r="G117" s="6"/>
      <c r="H117" s="6"/>
      <c r="I117" s="6"/>
      <c r="J117" s="6"/>
      <c r="K117" s="6"/>
      <c r="L117" s="6"/>
      <c r="M117" s="6"/>
      <c r="N117" s="6"/>
      <c r="O117" s="6"/>
      <c r="P117" s="6"/>
      <c r="Q117" s="6"/>
    </row>
    <row r="118" spans="2:17" ht="15.75">
      <c r="B118" s="6"/>
      <c r="C118" s="6"/>
      <c r="D118" s="6"/>
      <c r="E118" s="6"/>
      <c r="F118" s="6"/>
      <c r="G118" s="6"/>
      <c r="H118" s="6"/>
      <c r="I118" s="6"/>
      <c r="J118" s="6"/>
      <c r="K118" s="6"/>
      <c r="L118" s="6"/>
      <c r="M118" s="6"/>
      <c r="N118" s="6"/>
      <c r="O118" s="6"/>
      <c r="P118" s="6"/>
      <c r="Q118" s="6"/>
    </row>
    <row r="119" spans="2:17" ht="15.75">
      <c r="B119" s="6"/>
      <c r="C119" s="6"/>
      <c r="D119" s="6"/>
      <c r="E119" s="6"/>
      <c r="F119" s="6"/>
      <c r="G119" s="6"/>
      <c r="H119" s="6"/>
      <c r="I119" s="6"/>
      <c r="J119" s="6"/>
      <c r="K119" s="6"/>
      <c r="L119" s="6"/>
      <c r="M119" s="6"/>
      <c r="N119" s="6"/>
      <c r="O119" s="6"/>
      <c r="P119" s="6"/>
      <c r="Q119" s="6"/>
    </row>
    <row r="120" spans="2:17" ht="15.75">
      <c r="B120" s="6"/>
      <c r="C120" s="6"/>
      <c r="D120" s="6"/>
      <c r="E120" s="6"/>
      <c r="F120" s="6"/>
      <c r="G120" s="6"/>
      <c r="H120" s="6"/>
      <c r="I120" s="6"/>
      <c r="J120" s="6"/>
      <c r="K120" s="6"/>
      <c r="L120" s="6"/>
      <c r="M120" s="6"/>
      <c r="N120" s="6"/>
      <c r="O120" s="6"/>
      <c r="P120" s="6"/>
      <c r="Q120" s="6"/>
    </row>
    <row r="121" spans="2:17" ht="15.75">
      <c r="B121" s="6"/>
      <c r="C121" s="6"/>
      <c r="D121" s="6"/>
      <c r="E121" s="6"/>
      <c r="F121" s="6"/>
      <c r="G121" s="6"/>
      <c r="H121" s="6"/>
      <c r="I121" s="6"/>
      <c r="J121" s="6"/>
      <c r="K121" s="6"/>
      <c r="L121" s="6"/>
      <c r="M121" s="6"/>
      <c r="N121" s="6"/>
      <c r="O121" s="6"/>
      <c r="P121" s="6"/>
      <c r="Q121" s="6"/>
    </row>
    <row r="122" spans="2:17" ht="15.75">
      <c r="B122" s="6"/>
      <c r="C122" s="6"/>
      <c r="D122" s="6"/>
      <c r="E122" s="6"/>
      <c r="F122" s="6"/>
      <c r="G122" s="6"/>
      <c r="H122" s="6"/>
      <c r="I122" s="6"/>
      <c r="J122" s="6"/>
      <c r="K122" s="6"/>
      <c r="L122" s="6"/>
      <c r="M122" s="6"/>
      <c r="N122" s="6"/>
      <c r="O122" s="6"/>
      <c r="P122" s="6"/>
      <c r="Q122" s="6"/>
    </row>
    <row r="123" spans="2:17" ht="15.75">
      <c r="B123" s="6"/>
      <c r="C123" s="6"/>
      <c r="D123" s="6"/>
      <c r="E123" s="6"/>
      <c r="F123" s="6"/>
      <c r="G123" s="6"/>
      <c r="H123" s="6"/>
      <c r="I123" s="6"/>
      <c r="J123" s="6"/>
      <c r="K123" s="6"/>
      <c r="L123" s="6"/>
      <c r="M123" s="6"/>
      <c r="N123" s="6"/>
      <c r="O123" s="6"/>
      <c r="P123" s="6"/>
      <c r="Q123" s="6"/>
    </row>
    <row r="124" spans="2:17" ht="15.75">
      <c r="B124" s="6"/>
      <c r="C124" s="6"/>
      <c r="D124" s="6"/>
      <c r="E124" s="6"/>
      <c r="F124" s="6"/>
      <c r="G124" s="6"/>
      <c r="H124" s="6"/>
      <c r="I124" s="6"/>
      <c r="J124" s="6"/>
      <c r="K124" s="6"/>
      <c r="L124" s="6"/>
      <c r="M124" s="6"/>
      <c r="N124" s="6"/>
      <c r="O124" s="6"/>
      <c r="P124" s="6"/>
      <c r="Q124" s="6"/>
    </row>
    <row r="125" spans="2:17" ht="15.75">
      <c r="B125" s="6"/>
      <c r="C125" s="6"/>
      <c r="D125" s="6"/>
      <c r="E125" s="6"/>
      <c r="F125" s="6"/>
      <c r="G125" s="6"/>
      <c r="H125" s="6"/>
      <c r="I125" s="6"/>
      <c r="J125" s="6"/>
      <c r="K125" s="6"/>
      <c r="L125" s="6"/>
      <c r="M125" s="6"/>
      <c r="N125" s="6"/>
      <c r="O125" s="6"/>
      <c r="P125" s="6"/>
      <c r="Q125" s="6"/>
    </row>
    <row r="126" spans="2:17" ht="15.75">
      <c r="B126" s="6"/>
      <c r="C126" s="6"/>
      <c r="D126" s="6"/>
      <c r="E126" s="6"/>
      <c r="F126" s="6"/>
      <c r="G126" s="6"/>
      <c r="H126" s="6"/>
      <c r="I126" s="6"/>
      <c r="J126" s="6"/>
      <c r="K126" s="6"/>
      <c r="L126" s="6"/>
      <c r="M126" s="6"/>
      <c r="N126" s="6"/>
      <c r="O126" s="6"/>
      <c r="P126" s="6"/>
      <c r="Q126" s="6"/>
    </row>
    <row r="127" spans="2:17" ht="15.75">
      <c r="B127" s="6"/>
      <c r="C127" s="6"/>
      <c r="D127" s="6"/>
      <c r="E127" s="6"/>
      <c r="F127" s="6"/>
      <c r="G127" s="6"/>
      <c r="H127" s="6"/>
      <c r="I127" s="6"/>
      <c r="J127" s="6"/>
      <c r="K127" s="6"/>
      <c r="L127" s="6"/>
      <c r="M127" s="6"/>
      <c r="N127" s="6"/>
      <c r="O127" s="6"/>
      <c r="P127" s="6"/>
      <c r="Q127" s="6"/>
    </row>
    <row r="128" spans="2:17" ht="15.75">
      <c r="B128" s="6"/>
      <c r="C128" s="6"/>
      <c r="D128" s="6"/>
      <c r="E128" s="6"/>
      <c r="F128" s="6"/>
      <c r="G128" s="6"/>
      <c r="H128" s="6"/>
      <c r="I128" s="6"/>
      <c r="J128" s="6"/>
      <c r="K128" s="6"/>
      <c r="L128" s="6"/>
      <c r="M128" s="6"/>
      <c r="N128" s="6"/>
      <c r="O128" s="6"/>
      <c r="P128" s="6"/>
      <c r="Q128" s="6"/>
    </row>
    <row r="129" spans="2:17" ht="15.75">
      <c r="B129" s="6"/>
      <c r="C129" s="6"/>
      <c r="D129" s="6"/>
      <c r="E129" s="6"/>
      <c r="F129" s="6"/>
      <c r="G129" s="6"/>
      <c r="H129" s="6"/>
      <c r="I129" s="6"/>
      <c r="J129" s="6"/>
      <c r="K129" s="6"/>
      <c r="L129" s="6"/>
      <c r="M129" s="6"/>
      <c r="N129" s="6"/>
      <c r="O129" s="6"/>
      <c r="P129" s="6"/>
      <c r="Q129" s="6"/>
    </row>
    <row r="130" spans="2:17" ht="15.75">
      <c r="B130" s="6"/>
      <c r="C130" s="6"/>
      <c r="D130" s="6"/>
      <c r="E130" s="6"/>
      <c r="F130" s="6"/>
      <c r="G130" s="6"/>
      <c r="H130" s="6"/>
      <c r="I130" s="6"/>
      <c r="J130" s="6"/>
      <c r="K130" s="6"/>
      <c r="L130" s="6"/>
      <c r="M130" s="6"/>
      <c r="N130" s="6"/>
      <c r="O130" s="6"/>
      <c r="P130" s="6"/>
      <c r="Q130" s="6"/>
    </row>
    <row r="131" spans="2:17" ht="15.75">
      <c r="B131" s="6"/>
      <c r="C131" s="6"/>
      <c r="D131" s="6"/>
      <c r="E131" s="6"/>
      <c r="F131" s="6"/>
      <c r="G131" s="6"/>
      <c r="H131" s="6"/>
      <c r="I131" s="6"/>
      <c r="J131" s="6"/>
      <c r="K131" s="6"/>
      <c r="L131" s="6"/>
      <c r="M131" s="6"/>
      <c r="N131" s="6"/>
      <c r="O131" s="6"/>
      <c r="P131" s="6"/>
      <c r="Q131" s="6"/>
    </row>
    <row r="132" spans="2:17" ht="15.75">
      <c r="B132" s="6"/>
      <c r="C132" s="6"/>
      <c r="D132" s="6"/>
      <c r="E132" s="6"/>
      <c r="F132" s="6"/>
      <c r="G132" s="6"/>
      <c r="H132" s="6"/>
      <c r="I132" s="6"/>
      <c r="J132" s="6"/>
      <c r="K132" s="6"/>
      <c r="L132" s="6"/>
      <c r="M132" s="6"/>
      <c r="N132" s="6"/>
      <c r="O132" s="6"/>
      <c r="P132" s="6"/>
      <c r="Q132" s="6"/>
    </row>
    <row r="133" spans="2:17" ht="15.75">
      <c r="B133" s="6"/>
      <c r="C133" s="6"/>
      <c r="D133" s="6"/>
      <c r="E133" s="6"/>
      <c r="F133" s="6"/>
      <c r="G133" s="6"/>
      <c r="H133" s="6"/>
      <c r="I133" s="6"/>
      <c r="J133" s="6"/>
      <c r="K133" s="6"/>
      <c r="L133" s="6"/>
      <c r="M133" s="6"/>
      <c r="N133" s="6"/>
      <c r="O133" s="6"/>
      <c r="P133" s="6"/>
      <c r="Q133" s="6"/>
    </row>
    <row r="134" spans="2:17" ht="15.75">
      <c r="B134" s="6"/>
      <c r="C134" s="6"/>
      <c r="D134" s="6"/>
      <c r="E134" s="6"/>
      <c r="F134" s="6"/>
      <c r="G134" s="6"/>
      <c r="H134" s="6"/>
      <c r="I134" s="6"/>
      <c r="J134" s="6"/>
      <c r="K134" s="6"/>
      <c r="L134" s="6"/>
      <c r="M134" s="6"/>
      <c r="N134" s="6"/>
      <c r="O134" s="6"/>
      <c r="P134" s="6"/>
      <c r="Q134" s="6"/>
    </row>
    <row r="135" spans="2:17" ht="15.75">
      <c r="B135" s="6"/>
      <c r="C135" s="6"/>
      <c r="D135" s="6"/>
      <c r="E135" s="6"/>
      <c r="F135" s="6"/>
      <c r="G135" s="6"/>
      <c r="H135" s="6"/>
      <c r="I135" s="6"/>
      <c r="J135" s="6"/>
      <c r="K135" s="6"/>
      <c r="L135" s="6"/>
      <c r="M135" s="6"/>
      <c r="N135" s="6"/>
      <c r="O135" s="6"/>
      <c r="P135" s="6"/>
      <c r="Q135" s="6"/>
    </row>
    <row r="136" spans="2:17" ht="15.75">
      <c r="B136" s="6"/>
      <c r="C136" s="6"/>
      <c r="D136" s="6"/>
      <c r="E136" s="6"/>
      <c r="F136" s="6"/>
      <c r="G136" s="6"/>
      <c r="H136" s="6"/>
      <c r="I136" s="6"/>
      <c r="J136" s="6"/>
      <c r="K136" s="6"/>
      <c r="L136" s="6"/>
      <c r="M136" s="6"/>
      <c r="N136" s="6"/>
      <c r="O136" s="6"/>
      <c r="P136" s="6"/>
      <c r="Q136" s="6"/>
    </row>
    <row r="137" spans="2:17" ht="15.75">
      <c r="B137" s="6"/>
      <c r="C137" s="6"/>
      <c r="D137" s="6"/>
      <c r="E137" s="6"/>
      <c r="F137" s="6"/>
      <c r="G137" s="6"/>
      <c r="H137" s="6"/>
      <c r="I137" s="6"/>
      <c r="J137" s="6"/>
      <c r="K137" s="6"/>
      <c r="L137" s="6"/>
      <c r="M137" s="6"/>
      <c r="N137" s="6"/>
      <c r="O137" s="6"/>
      <c r="P137" s="6"/>
      <c r="Q137" s="6"/>
    </row>
    <row r="138" spans="2:17" ht="15.75">
      <c r="B138" s="6"/>
      <c r="C138" s="6"/>
      <c r="D138" s="6"/>
      <c r="E138" s="6"/>
      <c r="F138" s="6"/>
      <c r="G138" s="6"/>
      <c r="H138" s="6"/>
      <c r="I138" s="6"/>
      <c r="J138" s="6"/>
      <c r="K138" s="6"/>
      <c r="L138" s="6"/>
      <c r="M138" s="6"/>
      <c r="N138" s="6"/>
      <c r="O138" s="6"/>
      <c r="P138" s="6"/>
      <c r="Q138" s="6"/>
    </row>
    <row r="139" spans="2:17" ht="15.75">
      <c r="B139" s="6"/>
      <c r="C139" s="6"/>
      <c r="D139" s="6"/>
      <c r="E139" s="6"/>
      <c r="F139" s="6"/>
      <c r="G139" s="6"/>
      <c r="H139" s="6"/>
      <c r="I139" s="6"/>
      <c r="J139" s="6"/>
      <c r="K139" s="6"/>
      <c r="L139" s="6"/>
      <c r="M139" s="6"/>
      <c r="N139" s="6"/>
      <c r="O139" s="6"/>
      <c r="P139" s="6"/>
      <c r="Q139" s="6"/>
    </row>
    <row r="140" spans="2:17" ht="15.75">
      <c r="B140" s="6"/>
      <c r="C140" s="6"/>
      <c r="D140" s="6"/>
      <c r="E140" s="6"/>
      <c r="F140" s="6"/>
      <c r="G140" s="6"/>
      <c r="H140" s="6"/>
      <c r="I140" s="6"/>
      <c r="J140" s="6"/>
      <c r="K140" s="6"/>
      <c r="L140" s="6"/>
      <c r="M140" s="6"/>
      <c r="N140" s="6"/>
      <c r="O140" s="6"/>
      <c r="P140" s="6"/>
      <c r="Q140" s="6"/>
    </row>
    <row r="141" spans="2:17" ht="15.75">
      <c r="B141" s="6"/>
      <c r="C141" s="6"/>
      <c r="D141" s="6"/>
      <c r="E141" s="6"/>
      <c r="F141" s="6"/>
      <c r="G141" s="6"/>
      <c r="H141" s="6"/>
      <c r="I141" s="6"/>
      <c r="J141" s="6"/>
      <c r="K141" s="6"/>
      <c r="L141" s="6"/>
      <c r="M141" s="6"/>
      <c r="N141" s="6"/>
      <c r="O141" s="6"/>
      <c r="P141" s="6"/>
      <c r="Q141" s="6"/>
    </row>
    <row r="142" spans="2:17" ht="15.75">
      <c r="B142" s="6"/>
      <c r="C142" s="6"/>
      <c r="D142" s="6"/>
      <c r="E142" s="6"/>
      <c r="F142" s="6"/>
      <c r="G142" s="6"/>
      <c r="H142" s="6"/>
      <c r="I142" s="6"/>
      <c r="J142" s="6"/>
      <c r="K142" s="6"/>
      <c r="L142" s="6"/>
      <c r="M142" s="6"/>
      <c r="N142" s="6"/>
      <c r="O142" s="6"/>
      <c r="P142" s="6"/>
      <c r="Q142" s="6"/>
    </row>
    <row r="143" spans="2:17" ht="15.75">
      <c r="B143" s="6"/>
      <c r="C143" s="6"/>
      <c r="D143" s="6"/>
      <c r="E143" s="6"/>
      <c r="F143" s="6"/>
      <c r="G143" s="6"/>
      <c r="H143" s="6"/>
      <c r="I143" s="6"/>
      <c r="J143" s="6"/>
      <c r="K143" s="6"/>
      <c r="L143" s="6"/>
      <c r="M143" s="6"/>
      <c r="N143" s="6"/>
      <c r="O143" s="6"/>
      <c r="P143" s="6"/>
      <c r="Q143" s="6"/>
    </row>
    <row r="144" spans="2:17" ht="15.75">
      <c r="B144" s="6"/>
      <c r="C144" s="6"/>
      <c r="D144" s="6"/>
      <c r="E144" s="6"/>
      <c r="F144" s="6"/>
      <c r="G144" s="6"/>
      <c r="H144" s="6"/>
      <c r="I144" s="6"/>
      <c r="J144" s="6"/>
      <c r="K144" s="6"/>
      <c r="L144" s="6"/>
      <c r="M144" s="6"/>
      <c r="N144" s="6"/>
      <c r="O144" s="6"/>
      <c r="P144" s="6"/>
      <c r="Q144" s="6"/>
    </row>
    <row r="145" spans="2:17" ht="15.75">
      <c r="B145" s="6"/>
      <c r="C145" s="6"/>
      <c r="D145" s="6"/>
      <c r="E145" s="6"/>
      <c r="F145" s="6"/>
      <c r="G145" s="6"/>
      <c r="H145" s="6"/>
      <c r="I145" s="6"/>
      <c r="J145" s="6"/>
      <c r="K145" s="6"/>
      <c r="L145" s="6"/>
      <c r="M145" s="6"/>
      <c r="N145" s="6"/>
      <c r="O145" s="6"/>
      <c r="P145" s="6"/>
      <c r="Q145" s="6"/>
    </row>
    <row r="146" spans="2:17" ht="15.75">
      <c r="B146" s="6"/>
      <c r="C146" s="6"/>
      <c r="D146" s="6"/>
      <c r="E146" s="6"/>
      <c r="F146" s="6"/>
      <c r="G146" s="6"/>
      <c r="H146" s="6"/>
      <c r="I146" s="6"/>
      <c r="J146" s="6"/>
      <c r="K146" s="6"/>
      <c r="L146" s="6"/>
      <c r="M146" s="6"/>
      <c r="N146" s="6"/>
      <c r="O146" s="6"/>
      <c r="P146" s="6"/>
      <c r="Q146" s="6"/>
    </row>
    <row r="147" spans="2:17" ht="15.75">
      <c r="B147" s="6"/>
      <c r="C147" s="6"/>
      <c r="D147" s="6"/>
      <c r="E147" s="6"/>
      <c r="F147" s="6"/>
      <c r="G147" s="6"/>
      <c r="H147" s="6"/>
      <c r="I147" s="6"/>
      <c r="J147" s="6"/>
      <c r="K147" s="6"/>
      <c r="L147" s="6"/>
      <c r="M147" s="6"/>
      <c r="N147" s="6"/>
      <c r="O147" s="6"/>
      <c r="P147" s="6"/>
      <c r="Q147" s="6"/>
    </row>
    <row r="148" spans="2:17" ht="15.75">
      <c r="B148" s="6"/>
      <c r="C148" s="6"/>
      <c r="D148" s="6"/>
      <c r="E148" s="6"/>
      <c r="F148" s="6"/>
      <c r="G148" s="6"/>
      <c r="H148" s="6"/>
      <c r="I148" s="6"/>
      <c r="J148" s="6"/>
      <c r="K148" s="6"/>
      <c r="L148" s="6"/>
      <c r="M148" s="6"/>
      <c r="N148" s="6"/>
      <c r="O148" s="6"/>
      <c r="P148" s="6"/>
      <c r="Q148" s="6"/>
    </row>
    <row r="149" spans="2:17" ht="15.75">
      <c r="B149" s="6"/>
      <c r="C149" s="6"/>
      <c r="D149" s="6"/>
      <c r="E149" s="6"/>
      <c r="F149" s="6"/>
      <c r="G149" s="6"/>
      <c r="H149" s="6"/>
      <c r="I149" s="6"/>
      <c r="J149" s="6"/>
      <c r="K149" s="6"/>
      <c r="L149" s="6"/>
      <c r="M149" s="6"/>
      <c r="N149" s="6"/>
      <c r="O149" s="6"/>
      <c r="P149" s="6"/>
      <c r="Q149" s="6"/>
    </row>
    <row r="150" spans="2:17" ht="15.75">
      <c r="B150" s="6"/>
      <c r="C150" s="6"/>
      <c r="D150" s="6"/>
      <c r="E150" s="6"/>
      <c r="F150" s="6"/>
      <c r="G150" s="6"/>
      <c r="H150" s="6"/>
      <c r="I150" s="6"/>
      <c r="J150" s="6"/>
      <c r="K150" s="6"/>
      <c r="L150" s="6"/>
      <c r="M150" s="6"/>
      <c r="N150" s="6"/>
      <c r="O150" s="6"/>
      <c r="P150" s="6"/>
      <c r="Q150" s="6"/>
    </row>
    <row r="151" spans="2:17" ht="15.75">
      <c r="B151" s="6"/>
      <c r="C151" s="6"/>
      <c r="D151" s="6"/>
      <c r="E151" s="6"/>
      <c r="F151" s="6"/>
      <c r="G151" s="6"/>
      <c r="H151" s="6"/>
      <c r="I151" s="6"/>
      <c r="J151" s="6"/>
      <c r="K151" s="6"/>
      <c r="L151" s="6"/>
      <c r="M151" s="6"/>
      <c r="N151" s="6"/>
      <c r="O151" s="6"/>
      <c r="P151" s="6"/>
      <c r="Q151" s="6"/>
    </row>
    <row r="152" spans="2:17" ht="15.75">
      <c r="B152" s="6"/>
      <c r="C152" s="6"/>
      <c r="D152" s="6"/>
      <c r="E152" s="6"/>
      <c r="F152" s="6"/>
      <c r="G152" s="6"/>
      <c r="H152" s="6"/>
      <c r="I152" s="6"/>
      <c r="J152" s="6"/>
      <c r="K152" s="6"/>
      <c r="L152" s="6"/>
      <c r="M152" s="6"/>
      <c r="N152" s="6"/>
      <c r="O152" s="6"/>
      <c r="P152" s="6"/>
      <c r="Q152" s="6"/>
    </row>
    <row r="153" spans="2:17" ht="15.75">
      <c r="B153" s="6"/>
      <c r="C153" s="6"/>
      <c r="D153" s="6"/>
      <c r="E153" s="6"/>
      <c r="F153" s="6"/>
      <c r="G153" s="6"/>
      <c r="H153" s="6"/>
      <c r="I153" s="6"/>
      <c r="J153" s="6"/>
      <c r="K153" s="6"/>
      <c r="L153" s="6"/>
      <c r="M153" s="6"/>
      <c r="N153" s="6"/>
      <c r="O153" s="6"/>
      <c r="P153" s="6"/>
      <c r="Q153" s="6"/>
    </row>
    <row r="154" spans="2:17" ht="15.75">
      <c r="B154" s="6"/>
      <c r="C154" s="6"/>
      <c r="D154" s="6"/>
      <c r="E154" s="6"/>
      <c r="F154" s="6"/>
      <c r="G154" s="6"/>
      <c r="H154" s="6"/>
      <c r="I154" s="6"/>
      <c r="J154" s="6"/>
      <c r="K154" s="6"/>
      <c r="L154" s="6"/>
      <c r="M154" s="6"/>
      <c r="N154" s="6"/>
      <c r="O154" s="6"/>
      <c r="P154" s="6"/>
      <c r="Q154" s="6"/>
    </row>
    <row r="155" spans="2:17" ht="15.75">
      <c r="B155" s="6"/>
      <c r="C155" s="6"/>
      <c r="D155" s="6"/>
      <c r="E155" s="6"/>
      <c r="F155" s="6"/>
      <c r="G155" s="6"/>
      <c r="H155" s="6"/>
      <c r="I155" s="6"/>
      <c r="J155" s="6"/>
      <c r="K155" s="6"/>
      <c r="L155" s="6"/>
      <c r="M155" s="6"/>
      <c r="N155" s="6"/>
      <c r="O155" s="6"/>
      <c r="P155" s="6"/>
      <c r="Q155" s="6"/>
    </row>
    <row r="156" spans="2:17" ht="15.75">
      <c r="B156" s="6"/>
      <c r="C156" s="6"/>
      <c r="D156" s="6"/>
      <c r="E156" s="6"/>
      <c r="F156" s="6"/>
      <c r="G156" s="6"/>
      <c r="H156" s="6"/>
      <c r="I156" s="6"/>
      <c r="J156" s="6"/>
      <c r="K156" s="6"/>
      <c r="L156" s="6"/>
      <c r="M156" s="6"/>
      <c r="N156" s="6"/>
      <c r="O156" s="6"/>
      <c r="P156" s="6"/>
      <c r="Q156" s="6"/>
    </row>
    <row r="157" spans="2:17" ht="15.75">
      <c r="B157" s="6"/>
      <c r="C157" s="6"/>
      <c r="D157" s="6"/>
      <c r="E157" s="6"/>
      <c r="F157" s="6"/>
      <c r="G157" s="6"/>
      <c r="H157" s="6"/>
      <c r="I157" s="6"/>
      <c r="J157" s="6"/>
      <c r="K157" s="6"/>
      <c r="L157" s="6"/>
      <c r="M157" s="6"/>
      <c r="N157" s="6"/>
      <c r="O157" s="6"/>
      <c r="P157" s="6"/>
      <c r="Q157" s="6"/>
    </row>
    <row r="158" spans="2:17" ht="15.75">
      <c r="B158" s="6"/>
      <c r="C158" s="6"/>
      <c r="D158" s="6"/>
      <c r="E158" s="6"/>
      <c r="F158" s="6"/>
      <c r="G158" s="6"/>
      <c r="H158" s="6"/>
      <c r="I158" s="6"/>
      <c r="J158" s="6"/>
      <c r="K158" s="6"/>
      <c r="L158" s="6"/>
      <c r="M158" s="6"/>
      <c r="N158" s="6"/>
      <c r="O158" s="6"/>
      <c r="P158" s="6"/>
      <c r="Q158" s="6"/>
    </row>
    <row r="159" spans="2:17" ht="15.75">
      <c r="B159" s="6"/>
      <c r="C159" s="6"/>
      <c r="D159" s="6"/>
      <c r="E159" s="6"/>
      <c r="F159" s="6"/>
      <c r="G159" s="6"/>
      <c r="H159" s="6"/>
      <c r="I159" s="6"/>
      <c r="J159" s="6"/>
      <c r="K159" s="6"/>
      <c r="L159" s="6"/>
      <c r="M159" s="6"/>
      <c r="N159" s="6"/>
      <c r="O159" s="6"/>
      <c r="P159" s="6"/>
      <c r="Q159" s="6"/>
    </row>
    <row r="160" spans="2:17" ht="15.75">
      <c r="B160" s="6"/>
      <c r="C160" s="6"/>
      <c r="D160" s="6"/>
      <c r="E160" s="6"/>
      <c r="F160" s="6"/>
      <c r="G160" s="6"/>
      <c r="H160" s="6"/>
      <c r="I160" s="6"/>
      <c r="J160" s="6"/>
      <c r="K160" s="6"/>
      <c r="L160" s="6"/>
      <c r="M160" s="6"/>
      <c r="N160" s="6"/>
      <c r="O160" s="6"/>
      <c r="P160" s="6"/>
      <c r="Q160" s="6"/>
    </row>
    <row r="161" spans="2:17" ht="15.75">
      <c r="B161" s="6"/>
      <c r="C161" s="6"/>
      <c r="D161" s="6"/>
      <c r="E161" s="6"/>
      <c r="F161" s="6"/>
      <c r="G161" s="6"/>
      <c r="H161" s="6"/>
      <c r="I161" s="6"/>
      <c r="J161" s="6"/>
      <c r="K161" s="6"/>
      <c r="L161" s="6"/>
      <c r="M161" s="6"/>
      <c r="N161" s="6"/>
      <c r="O161" s="6"/>
      <c r="P161" s="6"/>
      <c r="Q161" s="6"/>
    </row>
    <row r="162" spans="2:17" ht="15.75">
      <c r="B162" s="6"/>
      <c r="C162" s="6"/>
      <c r="D162" s="6"/>
      <c r="E162" s="6"/>
      <c r="F162" s="6"/>
      <c r="G162" s="6"/>
      <c r="H162" s="6"/>
      <c r="I162" s="6"/>
      <c r="J162" s="6"/>
      <c r="K162" s="6"/>
      <c r="L162" s="6"/>
      <c r="M162" s="6"/>
      <c r="N162" s="6"/>
      <c r="O162" s="6"/>
      <c r="P162" s="6"/>
      <c r="Q162" s="6"/>
    </row>
    <row r="163" spans="2:17" ht="15.75">
      <c r="B163" s="6"/>
      <c r="C163" s="6"/>
      <c r="D163" s="6"/>
      <c r="E163" s="6"/>
      <c r="F163" s="6"/>
      <c r="G163" s="6"/>
      <c r="H163" s="6"/>
      <c r="I163" s="6"/>
      <c r="J163" s="6"/>
      <c r="K163" s="6"/>
      <c r="L163" s="6"/>
      <c r="M163" s="6"/>
      <c r="N163" s="6"/>
      <c r="O163" s="6"/>
      <c r="P163" s="6"/>
      <c r="Q163" s="6"/>
    </row>
    <row r="164" spans="2:17" ht="15.75">
      <c r="B164" s="6"/>
      <c r="C164" s="6"/>
      <c r="D164" s="6"/>
      <c r="E164" s="6"/>
      <c r="F164" s="6"/>
      <c r="G164" s="6"/>
      <c r="H164" s="6"/>
      <c r="I164" s="6"/>
      <c r="J164" s="6"/>
      <c r="K164" s="6"/>
      <c r="L164" s="6"/>
      <c r="M164" s="6"/>
      <c r="N164" s="6"/>
      <c r="O164" s="6"/>
      <c r="P164" s="6"/>
      <c r="Q164" s="6"/>
    </row>
    <row r="165" spans="2:17" ht="15.75">
      <c r="B165" s="6"/>
      <c r="C165" s="6"/>
      <c r="D165" s="6"/>
      <c r="E165" s="6"/>
      <c r="F165" s="6"/>
      <c r="G165" s="6"/>
      <c r="H165" s="6"/>
      <c r="I165" s="6"/>
      <c r="J165" s="6"/>
      <c r="K165" s="6"/>
      <c r="L165" s="6"/>
      <c r="M165" s="6"/>
      <c r="N165" s="6"/>
      <c r="O165" s="6"/>
      <c r="P165" s="6"/>
      <c r="Q165" s="6"/>
    </row>
    <row r="166" spans="2:17" ht="15.75">
      <c r="B166" s="6"/>
      <c r="C166" s="6"/>
      <c r="D166" s="6"/>
      <c r="E166" s="6"/>
      <c r="F166" s="6"/>
      <c r="G166" s="6"/>
      <c r="H166" s="6"/>
      <c r="I166" s="6"/>
      <c r="J166" s="6"/>
      <c r="K166" s="6"/>
      <c r="L166" s="6"/>
      <c r="M166" s="6"/>
      <c r="N166" s="6"/>
      <c r="O166" s="6"/>
      <c r="P166" s="6"/>
      <c r="Q166" s="6"/>
    </row>
    <row r="167" spans="2:17" ht="15.75">
      <c r="B167" s="6"/>
      <c r="C167" s="6"/>
      <c r="D167" s="6"/>
      <c r="E167" s="6"/>
      <c r="F167" s="6"/>
      <c r="G167" s="6"/>
      <c r="H167" s="6"/>
      <c r="I167" s="6"/>
      <c r="J167" s="6"/>
      <c r="K167" s="6"/>
      <c r="L167" s="6"/>
      <c r="M167" s="6"/>
      <c r="N167" s="6"/>
      <c r="O167" s="6"/>
      <c r="P167" s="6"/>
      <c r="Q167" s="6"/>
    </row>
    <row r="168" spans="2:17" ht="15.75">
      <c r="B168" s="6"/>
      <c r="C168" s="6"/>
      <c r="D168" s="6"/>
      <c r="E168" s="6"/>
      <c r="F168" s="6"/>
      <c r="G168" s="6"/>
      <c r="H168" s="6"/>
      <c r="I168" s="6"/>
      <c r="J168" s="6"/>
      <c r="K168" s="6"/>
      <c r="L168" s="6"/>
      <c r="M168" s="6"/>
      <c r="N168" s="6"/>
      <c r="O168" s="6"/>
      <c r="P168" s="6"/>
      <c r="Q168" s="6"/>
    </row>
    <row r="169" spans="2:17" ht="15.75">
      <c r="B169" s="6"/>
      <c r="C169" s="6"/>
      <c r="D169" s="6"/>
      <c r="E169" s="6"/>
      <c r="F169" s="6"/>
      <c r="G169" s="6"/>
      <c r="H169" s="6"/>
      <c r="I169" s="6"/>
      <c r="J169" s="6"/>
      <c r="K169" s="6"/>
      <c r="L169" s="6"/>
      <c r="M169" s="6"/>
      <c r="N169" s="6"/>
      <c r="O169" s="6"/>
      <c r="P169" s="6"/>
      <c r="Q169" s="6"/>
    </row>
    <row r="170" spans="2:17" ht="15.75">
      <c r="B170" s="6"/>
      <c r="C170" s="6"/>
      <c r="D170" s="6"/>
      <c r="E170" s="6"/>
      <c r="F170" s="6"/>
      <c r="G170" s="6"/>
      <c r="H170" s="6"/>
      <c r="I170" s="6"/>
      <c r="J170" s="6"/>
      <c r="K170" s="6"/>
      <c r="L170" s="6"/>
      <c r="M170" s="6"/>
      <c r="N170" s="6"/>
      <c r="O170" s="6"/>
      <c r="P170" s="6"/>
      <c r="Q170" s="6"/>
    </row>
    <row r="171" spans="2:17" ht="15.75">
      <c r="B171" s="6"/>
      <c r="C171" s="6"/>
      <c r="D171" s="6"/>
      <c r="E171" s="6"/>
      <c r="F171" s="6"/>
      <c r="G171" s="6"/>
      <c r="H171" s="6"/>
      <c r="I171" s="6"/>
      <c r="J171" s="6"/>
      <c r="K171" s="6"/>
      <c r="L171" s="6"/>
      <c r="M171" s="6"/>
      <c r="N171" s="6"/>
      <c r="O171" s="6"/>
      <c r="P171" s="6"/>
      <c r="Q171" s="6"/>
    </row>
    <row r="172" spans="2:17" ht="15.75">
      <c r="B172" s="6"/>
      <c r="C172" s="6"/>
      <c r="D172" s="6"/>
      <c r="E172" s="6"/>
      <c r="F172" s="6"/>
      <c r="G172" s="6"/>
      <c r="H172" s="6"/>
      <c r="I172" s="6"/>
      <c r="J172" s="6"/>
      <c r="K172" s="6"/>
      <c r="L172" s="6"/>
      <c r="M172" s="6"/>
      <c r="N172" s="6"/>
      <c r="O172" s="6"/>
      <c r="P172" s="6"/>
      <c r="Q172" s="6"/>
    </row>
    <row r="173" spans="2:17" ht="15.75">
      <c r="B173" s="6"/>
      <c r="C173" s="6"/>
      <c r="D173" s="6"/>
      <c r="E173" s="6"/>
      <c r="F173" s="6"/>
      <c r="G173" s="6"/>
      <c r="H173" s="6"/>
      <c r="I173" s="6"/>
      <c r="J173" s="6"/>
      <c r="K173" s="6"/>
      <c r="L173" s="6"/>
      <c r="M173" s="6"/>
      <c r="N173" s="6"/>
      <c r="O173" s="6"/>
      <c r="P173" s="6"/>
      <c r="Q173" s="6"/>
    </row>
    <row r="174" spans="2:17" ht="15.75">
      <c r="B174" s="6"/>
      <c r="C174" s="6"/>
      <c r="D174" s="6"/>
      <c r="E174" s="6"/>
      <c r="F174" s="6"/>
      <c r="G174" s="6"/>
      <c r="H174" s="6"/>
      <c r="I174" s="6"/>
      <c r="J174" s="6"/>
      <c r="K174" s="6"/>
      <c r="L174" s="6"/>
      <c r="M174" s="6"/>
      <c r="N174" s="6"/>
      <c r="O174" s="6"/>
      <c r="P174" s="6"/>
      <c r="Q174" s="6"/>
    </row>
    <row r="175" spans="2:17" ht="15.75">
      <c r="B175" s="6"/>
      <c r="C175" s="6"/>
      <c r="D175" s="6"/>
      <c r="E175" s="6"/>
      <c r="F175" s="6"/>
      <c r="G175" s="6"/>
      <c r="H175" s="6"/>
      <c r="I175" s="6"/>
      <c r="J175" s="6"/>
      <c r="K175" s="6"/>
      <c r="L175" s="6"/>
      <c r="M175" s="6"/>
      <c r="N175" s="6"/>
      <c r="O175" s="6"/>
      <c r="P175" s="6"/>
      <c r="Q175" s="6"/>
    </row>
    <row r="176" spans="2:17" ht="15.75">
      <c r="B176" s="6"/>
      <c r="C176" s="6"/>
      <c r="D176" s="6"/>
      <c r="E176" s="6"/>
      <c r="F176" s="6"/>
      <c r="G176" s="6"/>
      <c r="H176" s="6"/>
      <c r="I176" s="6"/>
      <c r="J176" s="6"/>
      <c r="K176" s="6"/>
      <c r="L176" s="6"/>
      <c r="M176" s="6"/>
      <c r="N176" s="6"/>
      <c r="O176" s="6"/>
      <c r="P176" s="6"/>
      <c r="Q176" s="6"/>
    </row>
    <row r="177" spans="2:17" ht="15.75">
      <c r="B177" s="6"/>
      <c r="C177" s="6"/>
      <c r="D177" s="6"/>
      <c r="E177" s="6"/>
      <c r="F177" s="6"/>
      <c r="G177" s="6"/>
      <c r="H177" s="6"/>
      <c r="I177" s="6"/>
      <c r="J177" s="6"/>
      <c r="K177" s="6"/>
      <c r="L177" s="6"/>
      <c r="M177" s="6"/>
      <c r="N177" s="6"/>
      <c r="O177" s="6"/>
      <c r="P177" s="6"/>
      <c r="Q177" s="6"/>
    </row>
    <row r="178" spans="2:17" ht="15.75">
      <c r="B178" s="6"/>
      <c r="C178" s="6"/>
      <c r="D178" s="6"/>
      <c r="E178" s="6"/>
      <c r="F178" s="6"/>
      <c r="G178" s="6"/>
      <c r="H178" s="6"/>
      <c r="I178" s="6"/>
      <c r="J178" s="6"/>
      <c r="K178" s="6"/>
      <c r="L178" s="6"/>
      <c r="M178" s="6"/>
      <c r="N178" s="6"/>
      <c r="O178" s="6"/>
      <c r="P178" s="6"/>
      <c r="Q178" s="6"/>
    </row>
    <row r="179" spans="2:17" ht="15.75">
      <c r="B179" s="6"/>
      <c r="C179" s="6"/>
      <c r="D179" s="6"/>
      <c r="E179" s="6"/>
      <c r="F179" s="6"/>
      <c r="G179" s="6"/>
      <c r="H179" s="6"/>
      <c r="I179" s="6"/>
      <c r="J179" s="6"/>
      <c r="K179" s="6"/>
      <c r="L179" s="6"/>
      <c r="M179" s="6"/>
      <c r="N179" s="6"/>
      <c r="O179" s="6"/>
      <c r="P179" s="6"/>
      <c r="Q179" s="6"/>
    </row>
    <row r="180" spans="2:17" ht="15.75">
      <c r="B180" s="6"/>
      <c r="C180" s="6"/>
      <c r="D180" s="6"/>
      <c r="E180" s="6"/>
      <c r="F180" s="6"/>
      <c r="G180" s="6"/>
      <c r="H180" s="6"/>
      <c r="I180" s="6"/>
      <c r="J180" s="6"/>
      <c r="K180" s="6"/>
      <c r="L180" s="6"/>
      <c r="M180" s="6"/>
      <c r="N180" s="6"/>
      <c r="O180" s="6"/>
      <c r="P180" s="6"/>
      <c r="Q180" s="6"/>
    </row>
    <row r="181" spans="2:17" ht="15.75">
      <c r="B181" s="6"/>
      <c r="C181" s="6"/>
      <c r="D181" s="6"/>
      <c r="E181" s="6"/>
      <c r="F181" s="6"/>
      <c r="G181" s="6"/>
      <c r="H181" s="6"/>
      <c r="I181" s="6"/>
      <c r="J181" s="6"/>
      <c r="K181" s="6"/>
      <c r="L181" s="6"/>
      <c r="M181" s="6"/>
      <c r="N181" s="6"/>
      <c r="O181" s="6"/>
      <c r="P181" s="6"/>
      <c r="Q181" s="6"/>
    </row>
    <row r="182" spans="2:17" ht="15.75">
      <c r="B182" s="6"/>
      <c r="C182" s="6"/>
      <c r="D182" s="6"/>
      <c r="E182" s="6"/>
      <c r="F182" s="6"/>
      <c r="G182" s="6"/>
      <c r="H182" s="6"/>
      <c r="I182" s="6"/>
      <c r="J182" s="6"/>
      <c r="K182" s="6"/>
      <c r="L182" s="6"/>
      <c r="M182" s="6"/>
      <c r="N182" s="6"/>
      <c r="O182" s="6"/>
      <c r="P182" s="6"/>
      <c r="Q182" s="6"/>
    </row>
    <row r="183" spans="2:17" ht="15.75">
      <c r="B183" s="6"/>
      <c r="C183" s="6"/>
      <c r="D183" s="6"/>
      <c r="E183" s="6"/>
      <c r="F183" s="6"/>
      <c r="G183" s="6"/>
      <c r="H183" s="6"/>
      <c r="I183" s="6"/>
      <c r="J183" s="6"/>
      <c r="K183" s="6"/>
      <c r="L183" s="6"/>
      <c r="M183" s="6"/>
      <c r="N183" s="6"/>
      <c r="O183" s="6"/>
      <c r="P183" s="6"/>
      <c r="Q183" s="6"/>
    </row>
    <row r="184" spans="2:17" ht="15.75">
      <c r="B184" s="6"/>
      <c r="C184" s="6"/>
      <c r="D184" s="6"/>
      <c r="E184" s="6"/>
      <c r="F184" s="6"/>
      <c r="G184" s="6"/>
      <c r="H184" s="6"/>
      <c r="I184" s="6"/>
      <c r="J184" s="6"/>
      <c r="K184" s="6"/>
      <c r="L184" s="6"/>
      <c r="M184" s="6"/>
      <c r="N184" s="6"/>
      <c r="O184" s="6"/>
      <c r="P184" s="6"/>
      <c r="Q184" s="6"/>
    </row>
    <row r="185" spans="2:17" ht="15.75">
      <c r="B185" s="6"/>
      <c r="C185" s="6"/>
      <c r="D185" s="6"/>
      <c r="E185" s="6"/>
      <c r="F185" s="6"/>
      <c r="G185" s="6"/>
      <c r="H185" s="6"/>
      <c r="I185" s="6"/>
      <c r="J185" s="6"/>
      <c r="K185" s="6"/>
      <c r="L185" s="6"/>
      <c r="M185" s="6"/>
      <c r="N185" s="6"/>
      <c r="O185" s="6"/>
      <c r="P185" s="6"/>
      <c r="Q185" s="6"/>
    </row>
    <row r="186" spans="2:17" ht="15.75">
      <c r="B186" s="6"/>
      <c r="C186" s="6"/>
      <c r="D186" s="6"/>
      <c r="E186" s="6"/>
      <c r="F186" s="6"/>
      <c r="G186" s="6"/>
      <c r="H186" s="6"/>
      <c r="I186" s="6"/>
      <c r="J186" s="6"/>
      <c r="K186" s="6"/>
      <c r="L186" s="6"/>
      <c r="M186" s="6"/>
      <c r="N186" s="6"/>
      <c r="O186" s="6"/>
      <c r="P186" s="6"/>
      <c r="Q186" s="6"/>
    </row>
    <row r="187" spans="2:17" ht="15.75">
      <c r="B187" s="6"/>
      <c r="C187" s="6"/>
      <c r="D187" s="6"/>
      <c r="E187" s="6"/>
      <c r="F187" s="6"/>
      <c r="G187" s="6"/>
      <c r="H187" s="6"/>
      <c r="I187" s="6"/>
      <c r="J187" s="6"/>
      <c r="K187" s="6"/>
      <c r="L187" s="6"/>
      <c r="M187" s="6"/>
      <c r="N187" s="6"/>
      <c r="O187" s="6"/>
      <c r="P187" s="6"/>
      <c r="Q187" s="6"/>
    </row>
    <row r="188" spans="2:17" ht="15.75">
      <c r="B188" s="6"/>
      <c r="C188" s="6"/>
      <c r="D188" s="6"/>
      <c r="E188" s="6"/>
      <c r="F188" s="6"/>
      <c r="G188" s="6"/>
      <c r="H188" s="6"/>
      <c r="I188" s="6"/>
      <c r="J188" s="6"/>
      <c r="K188" s="6"/>
      <c r="L188" s="6"/>
      <c r="M188" s="6"/>
      <c r="N188" s="6"/>
      <c r="O188" s="6"/>
      <c r="P188" s="6"/>
      <c r="Q188" s="6"/>
    </row>
    <row r="189" spans="2:17" ht="15.75">
      <c r="B189" s="6"/>
      <c r="C189" s="6"/>
      <c r="D189" s="6"/>
      <c r="E189" s="6"/>
      <c r="F189" s="6"/>
      <c r="G189" s="6"/>
      <c r="H189" s="6"/>
      <c r="I189" s="6"/>
      <c r="J189" s="6"/>
      <c r="K189" s="6"/>
      <c r="L189" s="6"/>
      <c r="M189" s="6"/>
      <c r="N189" s="6"/>
      <c r="O189" s="6"/>
      <c r="P189" s="6"/>
      <c r="Q189" s="6"/>
    </row>
    <row r="190" spans="2:17" ht="15.75">
      <c r="B190" s="6"/>
      <c r="C190" s="6"/>
      <c r="D190" s="6"/>
      <c r="E190" s="6"/>
      <c r="F190" s="6"/>
      <c r="G190" s="6"/>
      <c r="H190" s="6"/>
      <c r="I190" s="6"/>
      <c r="J190" s="6"/>
      <c r="K190" s="6"/>
      <c r="L190" s="6"/>
      <c r="M190" s="6"/>
      <c r="N190" s="6"/>
      <c r="O190" s="6"/>
      <c r="P190" s="6"/>
      <c r="Q190" s="6"/>
    </row>
    <row r="191" spans="2:17" ht="15.75">
      <c r="B191" s="6"/>
      <c r="C191" s="6"/>
      <c r="D191" s="6"/>
      <c r="E191" s="6"/>
      <c r="F191" s="6"/>
      <c r="G191" s="6"/>
      <c r="H191" s="6"/>
      <c r="I191" s="6"/>
      <c r="J191" s="6"/>
      <c r="K191" s="6"/>
      <c r="L191" s="6"/>
      <c r="M191" s="6"/>
      <c r="N191" s="6"/>
      <c r="O191" s="6"/>
      <c r="P191" s="6"/>
      <c r="Q191" s="6"/>
    </row>
    <row r="192" spans="2:17" ht="15.75">
      <c r="B192" s="6"/>
      <c r="C192" s="6"/>
      <c r="D192" s="6"/>
      <c r="E192" s="6"/>
      <c r="F192" s="6"/>
      <c r="G192" s="6"/>
      <c r="H192" s="6"/>
      <c r="I192" s="6"/>
      <c r="J192" s="6"/>
      <c r="K192" s="6"/>
      <c r="L192" s="6"/>
      <c r="M192" s="6"/>
      <c r="N192" s="6"/>
      <c r="O192" s="6"/>
      <c r="P192" s="6"/>
      <c r="Q192" s="6"/>
    </row>
    <row r="193" spans="2:17" ht="15.75">
      <c r="B193" s="6"/>
      <c r="C193" s="6"/>
      <c r="D193" s="6"/>
      <c r="E193" s="6"/>
      <c r="F193" s="6"/>
      <c r="G193" s="6"/>
      <c r="H193" s="6"/>
      <c r="I193" s="6"/>
      <c r="J193" s="6"/>
      <c r="K193" s="6"/>
      <c r="L193" s="6"/>
      <c r="M193" s="6"/>
      <c r="N193" s="6"/>
      <c r="O193" s="6"/>
      <c r="P193" s="6"/>
      <c r="Q193" s="6"/>
    </row>
    <row r="194" spans="2:17" ht="15.75">
      <c r="B194" s="6"/>
      <c r="C194" s="6"/>
      <c r="D194" s="6"/>
      <c r="E194" s="6"/>
      <c r="F194" s="6"/>
      <c r="G194" s="6"/>
      <c r="H194" s="6"/>
      <c r="I194" s="6"/>
      <c r="J194" s="6"/>
      <c r="K194" s="6"/>
      <c r="L194" s="6"/>
      <c r="M194" s="6"/>
      <c r="N194" s="6"/>
      <c r="O194" s="6"/>
      <c r="P194" s="6"/>
      <c r="Q194" s="6"/>
    </row>
    <row r="195" spans="2:17" ht="15.75">
      <c r="B195" s="6"/>
      <c r="C195" s="6"/>
      <c r="D195" s="6"/>
      <c r="E195" s="6"/>
      <c r="F195" s="6"/>
      <c r="G195" s="6"/>
      <c r="H195" s="6"/>
      <c r="I195" s="6"/>
      <c r="J195" s="6"/>
      <c r="K195" s="6"/>
      <c r="L195" s="6"/>
      <c r="M195" s="6"/>
      <c r="N195" s="6"/>
      <c r="O195" s="6"/>
      <c r="P195" s="6"/>
      <c r="Q195" s="6"/>
    </row>
    <row r="196" spans="2:17" ht="15.75">
      <c r="B196" s="6"/>
      <c r="C196" s="6"/>
      <c r="D196" s="6"/>
      <c r="E196" s="6"/>
      <c r="F196" s="6"/>
      <c r="G196" s="6"/>
      <c r="H196" s="6"/>
      <c r="I196" s="6"/>
      <c r="J196" s="6"/>
      <c r="K196" s="6"/>
      <c r="L196" s="6"/>
      <c r="M196" s="6"/>
      <c r="N196" s="6"/>
      <c r="O196" s="6"/>
      <c r="P196" s="6"/>
      <c r="Q196" s="6"/>
    </row>
    <row r="197" spans="2:17" ht="15.75">
      <c r="B197" s="6"/>
      <c r="C197" s="6"/>
      <c r="D197" s="6"/>
      <c r="E197" s="6"/>
      <c r="F197" s="6"/>
      <c r="G197" s="6"/>
      <c r="H197" s="6"/>
      <c r="I197" s="6"/>
      <c r="J197" s="6"/>
      <c r="K197" s="6"/>
      <c r="L197" s="6"/>
      <c r="M197" s="6"/>
      <c r="N197" s="6"/>
      <c r="O197" s="6"/>
      <c r="P197" s="6"/>
      <c r="Q197" s="6"/>
    </row>
    <row r="198" spans="2:17" ht="15.75">
      <c r="B198" s="6"/>
      <c r="C198" s="6"/>
      <c r="D198" s="6"/>
      <c r="E198" s="6"/>
      <c r="F198" s="6"/>
      <c r="G198" s="6"/>
      <c r="H198" s="6"/>
      <c r="I198" s="6"/>
      <c r="J198" s="6"/>
      <c r="K198" s="6"/>
      <c r="L198" s="6"/>
      <c r="M198" s="6"/>
      <c r="N198" s="6"/>
      <c r="O198" s="6"/>
      <c r="P198" s="6"/>
      <c r="Q198" s="6"/>
    </row>
    <row r="199" spans="2:17" ht="15.75">
      <c r="B199" s="6"/>
      <c r="C199" s="6"/>
      <c r="D199" s="6"/>
      <c r="E199" s="6"/>
      <c r="F199" s="6"/>
      <c r="G199" s="6"/>
      <c r="H199" s="6"/>
      <c r="I199" s="6"/>
      <c r="J199" s="6"/>
      <c r="K199" s="6"/>
      <c r="L199" s="6"/>
      <c r="M199" s="6"/>
      <c r="N199" s="6"/>
      <c r="O199" s="6"/>
      <c r="P199" s="6"/>
      <c r="Q199" s="6"/>
    </row>
    <row r="200" spans="2:17" ht="15.75">
      <c r="B200" s="6"/>
      <c r="C200" s="6"/>
      <c r="D200" s="6"/>
      <c r="E200" s="6"/>
      <c r="F200" s="6"/>
      <c r="G200" s="6"/>
      <c r="H200" s="6"/>
      <c r="I200" s="6"/>
      <c r="J200" s="6"/>
      <c r="K200" s="6"/>
      <c r="L200" s="6"/>
      <c r="M200" s="6"/>
      <c r="N200" s="6"/>
      <c r="O200" s="6"/>
      <c r="P200" s="6"/>
      <c r="Q200" s="6"/>
    </row>
    <row r="201" spans="2:17" ht="15.75">
      <c r="B201" s="6"/>
      <c r="C201" s="6"/>
      <c r="D201" s="6"/>
      <c r="E201" s="6"/>
      <c r="F201" s="6"/>
      <c r="G201" s="6"/>
      <c r="H201" s="6"/>
      <c r="I201" s="6"/>
      <c r="J201" s="6"/>
      <c r="K201" s="6"/>
      <c r="L201" s="6"/>
      <c r="M201" s="6"/>
      <c r="N201" s="6"/>
      <c r="O201" s="6"/>
      <c r="P201" s="6"/>
      <c r="Q201" s="6"/>
    </row>
    <row r="202" spans="2:17" ht="15.75">
      <c r="B202" s="6"/>
      <c r="C202" s="6"/>
      <c r="D202" s="6"/>
      <c r="E202" s="6"/>
      <c r="F202" s="6"/>
      <c r="G202" s="6"/>
      <c r="H202" s="6"/>
      <c r="I202" s="6"/>
      <c r="J202" s="6"/>
      <c r="K202" s="6"/>
      <c r="L202" s="6"/>
      <c r="M202" s="6"/>
      <c r="N202" s="6"/>
      <c r="O202" s="6"/>
      <c r="P202" s="6"/>
      <c r="Q202" s="6"/>
    </row>
    <row r="203" spans="2:17" ht="15.75">
      <c r="B203" s="6"/>
      <c r="C203" s="6"/>
      <c r="D203" s="6"/>
      <c r="E203" s="6"/>
      <c r="F203" s="6"/>
      <c r="G203" s="6"/>
      <c r="H203" s="6"/>
      <c r="I203" s="6"/>
      <c r="J203" s="6"/>
      <c r="K203" s="6"/>
      <c r="L203" s="6"/>
      <c r="M203" s="6"/>
      <c r="N203" s="6"/>
      <c r="O203" s="6"/>
      <c r="P203" s="6"/>
      <c r="Q203" s="6"/>
    </row>
    <row r="204" spans="2:17" ht="15.75">
      <c r="B204" s="6"/>
      <c r="C204" s="6"/>
      <c r="D204" s="6"/>
      <c r="E204" s="6"/>
      <c r="F204" s="6"/>
      <c r="G204" s="6"/>
      <c r="H204" s="6"/>
      <c r="I204" s="6"/>
      <c r="J204" s="6"/>
      <c r="K204" s="6"/>
      <c r="L204" s="6"/>
      <c r="M204" s="6"/>
      <c r="N204" s="6"/>
      <c r="O204" s="6"/>
      <c r="P204" s="6"/>
      <c r="Q204" s="6"/>
    </row>
    <row r="205" spans="2:17" ht="15.75">
      <c r="B205" s="6"/>
      <c r="C205" s="6"/>
      <c r="D205" s="6"/>
      <c r="E205" s="6"/>
      <c r="F205" s="6"/>
      <c r="G205" s="6"/>
      <c r="H205" s="6"/>
      <c r="I205" s="6"/>
      <c r="J205" s="6"/>
      <c r="K205" s="6"/>
      <c r="L205" s="6"/>
      <c r="M205" s="6"/>
      <c r="N205" s="6"/>
      <c r="O205" s="6"/>
      <c r="P205" s="6"/>
      <c r="Q205" s="6"/>
    </row>
    <row r="206" spans="2:17" ht="15.75">
      <c r="B206" s="6"/>
      <c r="C206" s="6"/>
      <c r="D206" s="6"/>
      <c r="E206" s="6"/>
      <c r="F206" s="6"/>
      <c r="G206" s="6"/>
      <c r="H206" s="6"/>
      <c r="I206" s="6"/>
      <c r="J206" s="6"/>
      <c r="K206" s="6"/>
      <c r="L206" s="6"/>
      <c r="M206" s="6"/>
      <c r="N206" s="6"/>
      <c r="O206" s="6"/>
      <c r="P206" s="6"/>
      <c r="Q206" s="6"/>
    </row>
    <row r="207" spans="2:17" ht="15.75">
      <c r="B207" s="6"/>
      <c r="C207" s="6"/>
      <c r="D207" s="6"/>
      <c r="E207" s="6"/>
      <c r="F207" s="6"/>
      <c r="G207" s="6"/>
      <c r="H207" s="6"/>
      <c r="I207" s="6"/>
      <c r="J207" s="6"/>
      <c r="K207" s="6"/>
      <c r="L207" s="6"/>
      <c r="M207" s="6"/>
      <c r="N207" s="6"/>
      <c r="O207" s="6"/>
      <c r="P207" s="6"/>
      <c r="Q207" s="6"/>
    </row>
    <row r="208" spans="2:17" ht="15.75">
      <c r="B208" s="6"/>
      <c r="C208" s="6"/>
      <c r="D208" s="6"/>
      <c r="E208" s="6"/>
      <c r="F208" s="6"/>
      <c r="G208" s="6"/>
      <c r="H208" s="6"/>
      <c r="I208" s="6"/>
      <c r="J208" s="6"/>
      <c r="K208" s="6"/>
      <c r="L208" s="6"/>
      <c r="M208" s="6"/>
      <c r="N208" s="6"/>
      <c r="O208" s="6"/>
      <c r="P208" s="6"/>
      <c r="Q208" s="6"/>
    </row>
    <row r="209" spans="2:17" ht="15.75">
      <c r="B209" s="6"/>
      <c r="C209" s="6"/>
      <c r="D209" s="6"/>
      <c r="E209" s="6"/>
      <c r="F209" s="6"/>
      <c r="G209" s="6"/>
      <c r="H209" s="6"/>
      <c r="I209" s="6"/>
      <c r="J209" s="6"/>
      <c r="K209" s="6"/>
      <c r="L209" s="6"/>
      <c r="M209" s="6"/>
      <c r="N209" s="6"/>
      <c r="O209" s="6"/>
      <c r="P209" s="6"/>
      <c r="Q209" s="6"/>
    </row>
    <row r="210" spans="2:17" ht="15.75">
      <c r="B210" s="6"/>
      <c r="C210" s="6"/>
      <c r="D210" s="6"/>
      <c r="E210" s="6"/>
      <c r="F210" s="6"/>
      <c r="G210" s="6"/>
      <c r="H210" s="6"/>
      <c r="I210" s="6"/>
      <c r="J210" s="6"/>
      <c r="K210" s="6"/>
      <c r="L210" s="6"/>
      <c r="M210" s="6"/>
      <c r="N210" s="6"/>
      <c r="O210" s="6"/>
      <c r="P210" s="6"/>
      <c r="Q210" s="6"/>
    </row>
    <row r="211" spans="2:17" ht="15.75">
      <c r="B211" s="6"/>
      <c r="C211" s="6"/>
      <c r="D211" s="6"/>
      <c r="E211" s="6"/>
      <c r="F211" s="6"/>
      <c r="G211" s="6"/>
      <c r="H211" s="6"/>
      <c r="I211" s="6"/>
      <c r="J211" s="6"/>
      <c r="K211" s="6"/>
      <c r="L211" s="6"/>
      <c r="M211" s="6"/>
      <c r="N211" s="6"/>
      <c r="O211" s="6"/>
      <c r="P211" s="6"/>
      <c r="Q211" s="6"/>
    </row>
    <row r="212" spans="2:17" ht="15.75">
      <c r="B212" s="6"/>
      <c r="C212" s="6"/>
      <c r="D212" s="6"/>
      <c r="E212" s="6"/>
      <c r="F212" s="6"/>
      <c r="G212" s="6"/>
      <c r="H212" s="6"/>
      <c r="I212" s="6"/>
      <c r="J212" s="6"/>
      <c r="K212" s="6"/>
      <c r="L212" s="6"/>
      <c r="M212" s="6"/>
      <c r="N212" s="6"/>
      <c r="O212" s="6"/>
      <c r="P212" s="6"/>
      <c r="Q212" s="6"/>
    </row>
    <row r="213" spans="2:17" ht="15.75">
      <c r="B213" s="6"/>
      <c r="C213" s="6"/>
      <c r="D213" s="6"/>
      <c r="E213" s="6"/>
      <c r="F213" s="6"/>
      <c r="G213" s="6"/>
      <c r="H213" s="6"/>
      <c r="I213" s="6"/>
      <c r="J213" s="6"/>
      <c r="K213" s="6"/>
      <c r="L213" s="6"/>
      <c r="M213" s="6"/>
      <c r="N213" s="6"/>
      <c r="O213" s="6"/>
      <c r="P213" s="6"/>
      <c r="Q213" s="6"/>
    </row>
    <row r="214" spans="2:17" ht="15.75">
      <c r="B214" s="6"/>
      <c r="C214" s="6"/>
      <c r="D214" s="6"/>
      <c r="E214" s="6"/>
      <c r="F214" s="6"/>
      <c r="G214" s="6"/>
      <c r="H214" s="6"/>
      <c r="I214" s="6"/>
      <c r="J214" s="6"/>
      <c r="K214" s="6"/>
      <c r="L214" s="6"/>
      <c r="M214" s="6"/>
      <c r="N214" s="6"/>
      <c r="O214" s="6"/>
      <c r="P214" s="6"/>
      <c r="Q214" s="6"/>
    </row>
    <row r="215" spans="2:17" ht="15.75">
      <c r="B215" s="6"/>
      <c r="C215" s="6"/>
      <c r="D215" s="6"/>
      <c r="E215" s="6"/>
      <c r="F215" s="6"/>
      <c r="G215" s="6"/>
      <c r="H215" s="6"/>
      <c r="I215" s="6"/>
      <c r="J215" s="6"/>
      <c r="K215" s="6"/>
      <c r="L215" s="6"/>
      <c r="M215" s="6"/>
      <c r="N215" s="6"/>
      <c r="O215" s="6"/>
      <c r="P215" s="6"/>
      <c r="Q215" s="6"/>
    </row>
    <row r="216" spans="2:17" ht="15.75">
      <c r="B216" s="6"/>
      <c r="C216" s="6"/>
      <c r="D216" s="6"/>
      <c r="E216" s="6"/>
      <c r="F216" s="6"/>
      <c r="G216" s="6"/>
      <c r="H216" s="6"/>
      <c r="I216" s="6"/>
      <c r="J216" s="6"/>
      <c r="K216" s="6"/>
      <c r="L216" s="6"/>
      <c r="M216" s="6"/>
      <c r="N216" s="6"/>
      <c r="O216" s="6"/>
      <c r="P216" s="6"/>
      <c r="Q216" s="6"/>
    </row>
    <row r="217" spans="2:17" ht="15.75">
      <c r="B217" s="6"/>
      <c r="C217" s="6"/>
      <c r="D217" s="6"/>
      <c r="E217" s="6"/>
      <c r="F217" s="6"/>
      <c r="G217" s="6"/>
      <c r="H217" s="6"/>
      <c r="I217" s="6"/>
      <c r="J217" s="6"/>
      <c r="K217" s="6"/>
      <c r="L217" s="6"/>
      <c r="M217" s="6"/>
      <c r="N217" s="6"/>
      <c r="O217" s="6"/>
      <c r="P217" s="6"/>
      <c r="Q217" s="6"/>
    </row>
    <row r="218" spans="2:17" ht="15.75">
      <c r="B218" s="6"/>
      <c r="C218" s="6"/>
      <c r="D218" s="6"/>
      <c r="E218" s="6"/>
      <c r="F218" s="6"/>
      <c r="G218" s="6"/>
      <c r="H218" s="6"/>
      <c r="I218" s="6"/>
      <c r="J218" s="6"/>
      <c r="K218" s="6"/>
      <c r="L218" s="6"/>
      <c r="M218" s="6"/>
      <c r="N218" s="6"/>
      <c r="O218" s="6"/>
      <c r="P218" s="6"/>
      <c r="Q218" s="6"/>
    </row>
    <row r="219" spans="2:17" ht="15.75">
      <c r="B219" s="6"/>
      <c r="C219" s="6"/>
      <c r="D219" s="6"/>
      <c r="E219" s="6"/>
      <c r="F219" s="6"/>
      <c r="G219" s="6"/>
      <c r="H219" s="6"/>
      <c r="I219" s="6"/>
      <c r="J219" s="6"/>
      <c r="K219" s="6"/>
      <c r="L219" s="6"/>
      <c r="M219" s="6"/>
      <c r="N219" s="6"/>
      <c r="O219" s="6"/>
      <c r="P219" s="6"/>
      <c r="Q219" s="6"/>
    </row>
    <row r="220" spans="2:17" ht="15.75">
      <c r="B220" s="6"/>
      <c r="C220" s="6"/>
      <c r="D220" s="6"/>
      <c r="E220" s="6"/>
      <c r="F220" s="6"/>
      <c r="G220" s="6"/>
      <c r="H220" s="6"/>
      <c r="I220" s="6"/>
      <c r="J220" s="6"/>
      <c r="K220" s="6"/>
      <c r="L220" s="6"/>
      <c r="M220" s="6"/>
      <c r="N220" s="6"/>
      <c r="O220" s="6"/>
      <c r="P220" s="6"/>
      <c r="Q220" s="6"/>
    </row>
    <row r="221" spans="2:17" ht="15.75">
      <c r="B221" s="6"/>
      <c r="C221" s="6"/>
      <c r="D221" s="6"/>
      <c r="E221" s="6"/>
      <c r="F221" s="6"/>
      <c r="G221" s="6"/>
      <c r="H221" s="6"/>
      <c r="I221" s="6"/>
      <c r="J221" s="6"/>
      <c r="K221" s="6"/>
      <c r="L221" s="6"/>
      <c r="M221" s="6"/>
      <c r="N221" s="6"/>
      <c r="O221" s="6"/>
      <c r="P221" s="6"/>
      <c r="Q221" s="6"/>
    </row>
    <row r="222" spans="2:17" ht="15.75">
      <c r="B222" s="6"/>
      <c r="C222" s="6"/>
      <c r="D222" s="6"/>
      <c r="E222" s="6"/>
      <c r="F222" s="6"/>
      <c r="G222" s="6"/>
      <c r="H222" s="6"/>
      <c r="I222" s="6"/>
      <c r="J222" s="6"/>
      <c r="K222" s="6"/>
      <c r="L222" s="6"/>
      <c r="M222" s="6"/>
      <c r="N222" s="6"/>
      <c r="O222" s="6"/>
      <c r="P222" s="6"/>
      <c r="Q222" s="6"/>
    </row>
    <row r="223" spans="2:17" ht="15.75">
      <c r="B223" s="6"/>
      <c r="C223" s="6"/>
      <c r="D223" s="6"/>
      <c r="E223" s="6"/>
      <c r="F223" s="6"/>
      <c r="G223" s="6"/>
      <c r="H223" s="6"/>
      <c r="I223" s="6"/>
      <c r="J223" s="6"/>
      <c r="K223" s="6"/>
      <c r="L223" s="6"/>
      <c r="M223" s="6"/>
      <c r="N223" s="6"/>
      <c r="O223" s="6"/>
      <c r="P223" s="6"/>
      <c r="Q223" s="6"/>
    </row>
    <row r="224" spans="2:17" ht="15.75">
      <c r="B224" s="6"/>
      <c r="C224" s="6"/>
      <c r="D224" s="6"/>
      <c r="E224" s="6"/>
      <c r="F224" s="6"/>
      <c r="G224" s="6"/>
      <c r="H224" s="6"/>
      <c r="I224" s="6"/>
      <c r="J224" s="6"/>
      <c r="K224" s="6"/>
      <c r="L224" s="6"/>
      <c r="M224" s="6"/>
      <c r="N224" s="6"/>
      <c r="O224" s="6"/>
      <c r="P224" s="6"/>
      <c r="Q224" s="6"/>
    </row>
    <row r="225" spans="2:17" ht="15.75">
      <c r="B225" s="6"/>
      <c r="C225" s="6"/>
      <c r="D225" s="6"/>
      <c r="E225" s="6"/>
      <c r="F225" s="6"/>
      <c r="G225" s="6"/>
      <c r="H225" s="6"/>
      <c r="I225" s="6"/>
      <c r="J225" s="6"/>
      <c r="K225" s="6"/>
      <c r="L225" s="6"/>
      <c r="M225" s="6"/>
      <c r="N225" s="6"/>
      <c r="O225" s="6"/>
      <c r="P225" s="6"/>
      <c r="Q225" s="6"/>
    </row>
    <row r="226" spans="2:17" ht="15.75">
      <c r="B226" s="6"/>
      <c r="C226" s="6"/>
      <c r="D226" s="6"/>
      <c r="E226" s="6"/>
      <c r="F226" s="6"/>
      <c r="G226" s="6"/>
      <c r="H226" s="6"/>
      <c r="I226" s="6"/>
      <c r="J226" s="6"/>
      <c r="K226" s="6"/>
      <c r="L226" s="6"/>
      <c r="M226" s="6"/>
      <c r="N226" s="6"/>
      <c r="O226" s="6"/>
      <c r="P226" s="6"/>
      <c r="Q226" s="6"/>
    </row>
    <row r="227" spans="2:17" ht="15.75">
      <c r="B227" s="6"/>
      <c r="C227" s="6"/>
      <c r="D227" s="6"/>
      <c r="E227" s="6"/>
      <c r="F227" s="6"/>
      <c r="G227" s="6"/>
      <c r="H227" s="6"/>
      <c r="I227" s="6"/>
      <c r="J227" s="6"/>
      <c r="K227" s="6"/>
      <c r="L227" s="6"/>
      <c r="M227" s="6"/>
      <c r="N227" s="6"/>
      <c r="O227" s="6"/>
      <c r="P227" s="6"/>
      <c r="Q227" s="6"/>
    </row>
    <row r="228" spans="2:17" ht="15.75">
      <c r="B228" s="6"/>
      <c r="C228" s="6"/>
      <c r="D228" s="6"/>
      <c r="E228" s="6"/>
      <c r="F228" s="6"/>
      <c r="G228" s="6"/>
      <c r="H228" s="6"/>
      <c r="I228" s="6"/>
      <c r="J228" s="6"/>
      <c r="K228" s="6"/>
      <c r="L228" s="6"/>
      <c r="M228" s="6"/>
      <c r="N228" s="6"/>
      <c r="O228" s="6"/>
      <c r="P228" s="6"/>
      <c r="Q228" s="6"/>
    </row>
    <row r="229" spans="2:17" ht="15.75">
      <c r="B229" s="6"/>
      <c r="C229" s="6"/>
      <c r="D229" s="6"/>
      <c r="E229" s="6"/>
      <c r="F229" s="6"/>
      <c r="G229" s="6"/>
      <c r="H229" s="6"/>
      <c r="I229" s="6"/>
      <c r="J229" s="6"/>
      <c r="K229" s="6"/>
      <c r="L229" s="6"/>
      <c r="M229" s="6"/>
      <c r="N229" s="6"/>
      <c r="O229" s="6"/>
      <c r="P229" s="6"/>
      <c r="Q229" s="6"/>
    </row>
    <row r="230" spans="2:17" ht="15.75">
      <c r="B230" s="6"/>
      <c r="C230" s="6"/>
      <c r="D230" s="6"/>
      <c r="E230" s="6"/>
      <c r="F230" s="6"/>
      <c r="G230" s="6"/>
      <c r="H230" s="6"/>
      <c r="I230" s="6"/>
      <c r="J230" s="6"/>
      <c r="K230" s="6"/>
      <c r="L230" s="6"/>
      <c r="M230" s="6"/>
      <c r="N230" s="6"/>
      <c r="O230" s="6"/>
      <c r="P230" s="6"/>
      <c r="Q230" s="6"/>
    </row>
    <row r="231" spans="2:17" ht="15.75">
      <c r="B231" s="6"/>
      <c r="C231" s="6"/>
      <c r="D231" s="6"/>
      <c r="E231" s="6"/>
      <c r="F231" s="6"/>
      <c r="G231" s="6"/>
      <c r="H231" s="6"/>
      <c r="I231" s="6"/>
      <c r="J231" s="6"/>
      <c r="K231" s="6"/>
      <c r="L231" s="6"/>
      <c r="M231" s="6"/>
      <c r="N231" s="6"/>
      <c r="O231" s="6"/>
      <c r="P231" s="6"/>
      <c r="Q231" s="6"/>
    </row>
    <row r="232" spans="2:17" ht="15.75">
      <c r="B232" s="6"/>
      <c r="C232" s="6"/>
      <c r="D232" s="6"/>
      <c r="E232" s="6"/>
      <c r="F232" s="6"/>
      <c r="G232" s="6"/>
      <c r="H232" s="6"/>
      <c r="I232" s="6"/>
      <c r="J232" s="6"/>
      <c r="K232" s="6"/>
      <c r="L232" s="6"/>
      <c r="M232" s="6"/>
      <c r="N232" s="6"/>
      <c r="O232" s="6"/>
      <c r="P232" s="6"/>
      <c r="Q232" s="6"/>
    </row>
    <row r="233" spans="2:17" ht="15.75">
      <c r="B233" s="6"/>
      <c r="C233" s="6"/>
      <c r="D233" s="6"/>
      <c r="E233" s="6"/>
      <c r="F233" s="6"/>
      <c r="G233" s="6"/>
      <c r="H233" s="6"/>
      <c r="I233" s="6"/>
      <c r="J233" s="6"/>
      <c r="K233" s="6"/>
      <c r="L233" s="6"/>
      <c r="M233" s="6"/>
      <c r="N233" s="6"/>
      <c r="O233" s="6"/>
      <c r="P233" s="6"/>
      <c r="Q233" s="6"/>
    </row>
    <row r="234" spans="2:17" ht="15.75">
      <c r="B234" s="6"/>
      <c r="C234" s="6"/>
      <c r="D234" s="6"/>
      <c r="E234" s="6"/>
      <c r="F234" s="6"/>
      <c r="G234" s="6"/>
      <c r="H234" s="6"/>
      <c r="I234" s="6"/>
      <c r="J234" s="6"/>
      <c r="K234" s="6"/>
      <c r="L234" s="6"/>
      <c r="M234" s="6"/>
      <c r="N234" s="6"/>
      <c r="O234" s="6"/>
      <c r="P234" s="6"/>
      <c r="Q234" s="6"/>
    </row>
    <row r="235" spans="2:17" ht="15.75">
      <c r="B235" s="6"/>
      <c r="C235" s="6"/>
      <c r="D235" s="6"/>
      <c r="E235" s="6"/>
      <c r="F235" s="6"/>
      <c r="G235" s="6"/>
      <c r="H235" s="6"/>
      <c r="I235" s="6"/>
      <c r="J235" s="6"/>
      <c r="K235" s="6"/>
      <c r="L235" s="6"/>
      <c r="M235" s="6"/>
      <c r="N235" s="6"/>
      <c r="O235" s="6"/>
      <c r="P235" s="6"/>
      <c r="Q235" s="6"/>
    </row>
    <row r="236" spans="2:17" ht="15.75">
      <c r="B236" s="6"/>
      <c r="C236" s="6"/>
      <c r="D236" s="6"/>
      <c r="E236" s="6"/>
      <c r="F236" s="6"/>
      <c r="G236" s="6"/>
      <c r="H236" s="6"/>
      <c r="I236" s="6"/>
      <c r="J236" s="6"/>
      <c r="K236" s="6"/>
      <c r="L236" s="6"/>
      <c r="M236" s="6"/>
      <c r="N236" s="6"/>
      <c r="O236" s="6"/>
      <c r="P236" s="6"/>
      <c r="Q236" s="6"/>
    </row>
    <row r="237" spans="2:17" ht="15.75">
      <c r="B237" s="6"/>
      <c r="C237" s="6"/>
      <c r="D237" s="6"/>
      <c r="E237" s="6"/>
      <c r="F237" s="6"/>
      <c r="G237" s="6"/>
      <c r="H237" s="6"/>
      <c r="I237" s="6"/>
      <c r="J237" s="6"/>
      <c r="K237" s="6"/>
      <c r="L237" s="6"/>
      <c r="M237" s="6"/>
      <c r="N237" s="6"/>
      <c r="O237" s="6"/>
      <c r="P237" s="6"/>
      <c r="Q237" s="6"/>
    </row>
    <row r="238" spans="2:17" ht="15.75">
      <c r="B238" s="6"/>
      <c r="C238" s="6"/>
      <c r="D238" s="6"/>
      <c r="E238" s="6"/>
      <c r="F238" s="6"/>
      <c r="G238" s="6"/>
      <c r="H238" s="6"/>
      <c r="I238" s="6"/>
      <c r="J238" s="6"/>
      <c r="K238" s="6"/>
      <c r="L238" s="6"/>
      <c r="M238" s="6"/>
      <c r="N238" s="6"/>
      <c r="O238" s="6"/>
      <c r="P238" s="6"/>
      <c r="Q238" s="6"/>
    </row>
    <row r="239" spans="2:17" ht="15.75">
      <c r="B239" s="6"/>
      <c r="C239" s="6"/>
      <c r="D239" s="6"/>
      <c r="E239" s="6"/>
      <c r="F239" s="6"/>
      <c r="G239" s="6"/>
      <c r="H239" s="6"/>
      <c r="I239" s="6"/>
      <c r="J239" s="6"/>
      <c r="K239" s="6"/>
      <c r="L239" s="6"/>
      <c r="M239" s="6"/>
      <c r="N239" s="6"/>
      <c r="O239" s="6"/>
      <c r="P239" s="6"/>
      <c r="Q239" s="6"/>
    </row>
    <row r="240" spans="2:17" ht="15.75">
      <c r="B240" s="6"/>
      <c r="C240" s="6"/>
      <c r="D240" s="6"/>
      <c r="E240" s="6"/>
      <c r="F240" s="6"/>
      <c r="G240" s="6"/>
      <c r="H240" s="6"/>
      <c r="I240" s="6"/>
      <c r="J240" s="6"/>
      <c r="K240" s="6"/>
      <c r="L240" s="6"/>
      <c r="M240" s="6"/>
      <c r="N240" s="6"/>
      <c r="O240" s="6"/>
      <c r="P240" s="6"/>
      <c r="Q240" s="6"/>
    </row>
    <row r="241" spans="2:17" ht="15.75">
      <c r="B241" s="6"/>
      <c r="C241" s="6"/>
      <c r="D241" s="6"/>
      <c r="E241" s="6"/>
      <c r="F241" s="6"/>
      <c r="G241" s="6"/>
      <c r="H241" s="6"/>
      <c r="I241" s="6"/>
      <c r="J241" s="6"/>
      <c r="K241" s="6"/>
      <c r="L241" s="6"/>
      <c r="M241" s="6"/>
      <c r="N241" s="6"/>
      <c r="O241" s="6"/>
      <c r="P241" s="6"/>
      <c r="Q241" s="6"/>
    </row>
    <row r="242" spans="2:17" ht="15.75">
      <c r="B242" s="6"/>
      <c r="C242" s="6"/>
      <c r="D242" s="6"/>
      <c r="E242" s="6"/>
      <c r="F242" s="6"/>
      <c r="G242" s="6"/>
      <c r="H242" s="6"/>
      <c r="I242" s="6"/>
      <c r="J242" s="6"/>
      <c r="K242" s="6"/>
      <c r="L242" s="6"/>
      <c r="M242" s="6"/>
      <c r="N242" s="6"/>
      <c r="O242" s="6"/>
      <c r="P242" s="6"/>
      <c r="Q242" s="6"/>
    </row>
    <row r="243" spans="2:17" ht="15.75">
      <c r="B243" s="6"/>
      <c r="C243" s="6"/>
      <c r="D243" s="6"/>
      <c r="E243" s="6"/>
      <c r="F243" s="6"/>
      <c r="G243" s="6"/>
      <c r="H243" s="6"/>
      <c r="I243" s="6"/>
      <c r="J243" s="6"/>
      <c r="K243" s="6"/>
      <c r="L243" s="6"/>
      <c r="M243" s="6"/>
      <c r="N243" s="6"/>
      <c r="O243" s="6"/>
      <c r="P243" s="6"/>
      <c r="Q243" s="6"/>
    </row>
    <row r="244" spans="2:17" ht="15.75">
      <c r="B244" s="6"/>
      <c r="C244" s="6"/>
      <c r="D244" s="6"/>
      <c r="E244" s="6"/>
      <c r="F244" s="6"/>
      <c r="G244" s="6"/>
      <c r="H244" s="6"/>
      <c r="I244" s="6"/>
      <c r="J244" s="6"/>
      <c r="K244" s="6"/>
      <c r="L244" s="6"/>
      <c r="M244" s="6"/>
      <c r="N244" s="6"/>
      <c r="O244" s="6"/>
      <c r="P244" s="6"/>
      <c r="Q244" s="6"/>
    </row>
    <row r="245" spans="2:17" ht="15.75">
      <c r="B245" s="6"/>
      <c r="C245" s="6"/>
      <c r="D245" s="6"/>
      <c r="E245" s="6"/>
      <c r="F245" s="6"/>
      <c r="G245" s="6"/>
      <c r="H245" s="6"/>
      <c r="I245" s="6"/>
      <c r="J245" s="6"/>
      <c r="K245" s="6"/>
      <c r="L245" s="6"/>
      <c r="M245" s="6"/>
      <c r="N245" s="6"/>
      <c r="O245" s="6"/>
      <c r="P245" s="6"/>
      <c r="Q245" s="6"/>
    </row>
    <row r="246" spans="2:17" ht="15.75">
      <c r="B246" s="6"/>
      <c r="C246" s="6"/>
      <c r="D246" s="6"/>
      <c r="E246" s="6"/>
      <c r="F246" s="6"/>
      <c r="G246" s="6"/>
      <c r="H246" s="6"/>
      <c r="I246" s="6"/>
      <c r="J246" s="6"/>
      <c r="K246" s="6"/>
      <c r="L246" s="6"/>
      <c r="M246" s="6"/>
      <c r="N246" s="6"/>
      <c r="O246" s="6"/>
      <c r="P246" s="6"/>
      <c r="Q246" s="6"/>
    </row>
    <row r="247" spans="2:17" ht="15.75">
      <c r="B247" s="6"/>
      <c r="C247" s="6"/>
      <c r="D247" s="6"/>
      <c r="E247" s="6"/>
      <c r="F247" s="6"/>
      <c r="G247" s="6"/>
      <c r="H247" s="6"/>
      <c r="I247" s="6"/>
      <c r="J247" s="6"/>
      <c r="K247" s="6"/>
      <c r="L247" s="6"/>
      <c r="M247" s="6"/>
      <c r="N247" s="6"/>
      <c r="O247" s="6"/>
      <c r="P247" s="6"/>
      <c r="Q247" s="6"/>
    </row>
    <row r="248" spans="2:17" ht="15.75">
      <c r="B248" s="6"/>
      <c r="C248" s="6"/>
      <c r="D248" s="6"/>
      <c r="E248" s="6"/>
      <c r="F248" s="6"/>
      <c r="G248" s="6"/>
      <c r="H248" s="6"/>
      <c r="I248" s="6"/>
      <c r="J248" s="6"/>
      <c r="K248" s="6"/>
      <c r="L248" s="6"/>
      <c r="M248" s="6"/>
      <c r="N248" s="6"/>
      <c r="O248" s="6"/>
      <c r="P248" s="6"/>
      <c r="Q248" s="6"/>
    </row>
    <row r="249" spans="2:17" ht="15.75">
      <c r="B249" s="6"/>
      <c r="C249" s="6"/>
      <c r="D249" s="6"/>
      <c r="E249" s="6"/>
      <c r="F249" s="6"/>
      <c r="G249" s="6"/>
      <c r="H249" s="6"/>
      <c r="I249" s="6"/>
      <c r="J249" s="6"/>
      <c r="K249" s="6"/>
      <c r="L249" s="6"/>
      <c r="M249" s="6"/>
      <c r="N249" s="6"/>
      <c r="O249" s="6"/>
      <c r="P249" s="6"/>
      <c r="Q249" s="6"/>
    </row>
    <row r="250" spans="2:17" ht="15.75">
      <c r="B250" s="6"/>
      <c r="C250" s="6"/>
      <c r="D250" s="6"/>
      <c r="E250" s="6"/>
      <c r="F250" s="6"/>
      <c r="G250" s="6"/>
      <c r="H250" s="6"/>
      <c r="I250" s="6"/>
      <c r="J250" s="6"/>
      <c r="K250" s="6"/>
      <c r="L250" s="6"/>
      <c r="M250" s="6"/>
      <c r="N250" s="6"/>
      <c r="O250" s="6"/>
      <c r="P250" s="6"/>
      <c r="Q250" s="6"/>
    </row>
    <row r="251" spans="2:17" ht="15.75">
      <c r="B251" s="6"/>
      <c r="C251" s="6"/>
      <c r="D251" s="6"/>
      <c r="E251" s="6"/>
      <c r="F251" s="6"/>
      <c r="G251" s="6"/>
      <c r="H251" s="6"/>
      <c r="I251" s="6"/>
      <c r="J251" s="6"/>
      <c r="K251" s="6"/>
      <c r="L251" s="6"/>
      <c r="M251" s="6"/>
      <c r="N251" s="6"/>
      <c r="O251" s="6"/>
      <c r="P251" s="6"/>
      <c r="Q251" s="6"/>
    </row>
    <row r="252" spans="2:17" ht="15.75">
      <c r="B252" s="6"/>
      <c r="C252" s="6"/>
      <c r="D252" s="6"/>
      <c r="E252" s="6"/>
      <c r="F252" s="6"/>
      <c r="G252" s="6"/>
      <c r="H252" s="6"/>
      <c r="I252" s="6"/>
      <c r="J252" s="6"/>
      <c r="K252" s="6"/>
      <c r="L252" s="6"/>
      <c r="M252" s="6"/>
      <c r="N252" s="6"/>
      <c r="O252" s="6"/>
      <c r="P252" s="6"/>
      <c r="Q252" s="6"/>
    </row>
    <row r="253" spans="2:17" ht="15.75">
      <c r="B253" s="6"/>
      <c r="C253" s="6"/>
      <c r="D253" s="6"/>
      <c r="E253" s="6"/>
      <c r="F253" s="6"/>
      <c r="G253" s="6"/>
      <c r="H253" s="6"/>
      <c r="I253" s="6"/>
      <c r="J253" s="6"/>
      <c r="K253" s="6"/>
      <c r="L253" s="6"/>
      <c r="M253" s="6"/>
      <c r="N253" s="6"/>
      <c r="O253" s="6"/>
      <c r="P253" s="6"/>
      <c r="Q253" s="6"/>
    </row>
    <row r="254" spans="2:17" ht="15.75">
      <c r="B254" s="6"/>
      <c r="C254" s="6"/>
      <c r="D254" s="6"/>
      <c r="E254" s="6"/>
      <c r="F254" s="6"/>
      <c r="G254" s="6"/>
      <c r="H254" s="6"/>
      <c r="I254" s="6"/>
      <c r="J254" s="6"/>
      <c r="K254" s="6"/>
      <c r="L254" s="6"/>
      <c r="M254" s="6"/>
      <c r="N254" s="6"/>
      <c r="O254" s="6"/>
      <c r="P254" s="6"/>
      <c r="Q254" s="6"/>
    </row>
    <row r="255" spans="2:17" ht="15.75">
      <c r="B255" s="6"/>
      <c r="C255" s="6"/>
      <c r="D255" s="6"/>
      <c r="E255" s="6"/>
      <c r="F255" s="6"/>
      <c r="G255" s="6"/>
      <c r="H255" s="6"/>
      <c r="I255" s="6"/>
      <c r="J255" s="6"/>
      <c r="K255" s="6"/>
      <c r="L255" s="6"/>
      <c r="M255" s="6"/>
      <c r="N255" s="6"/>
      <c r="O255" s="6"/>
      <c r="P255" s="6"/>
      <c r="Q255" s="6"/>
    </row>
    <row r="256" spans="2:17" ht="15.75">
      <c r="B256" s="6"/>
      <c r="C256" s="6"/>
      <c r="D256" s="6"/>
      <c r="E256" s="6"/>
      <c r="F256" s="6"/>
      <c r="G256" s="6"/>
      <c r="H256" s="6"/>
      <c r="I256" s="6"/>
      <c r="J256" s="6"/>
      <c r="K256" s="6"/>
      <c r="L256" s="6"/>
      <c r="M256" s="6"/>
      <c r="N256" s="6"/>
      <c r="O256" s="6"/>
      <c r="P256" s="6"/>
      <c r="Q256" s="6"/>
    </row>
    <row r="257" spans="2:17" ht="15.75">
      <c r="B257" s="6"/>
      <c r="C257" s="6"/>
      <c r="D257" s="6"/>
      <c r="E257" s="6"/>
      <c r="F257" s="6"/>
      <c r="G257" s="6"/>
      <c r="H257" s="6"/>
      <c r="I257" s="6"/>
      <c r="J257" s="6"/>
      <c r="K257" s="6"/>
      <c r="L257" s="6"/>
      <c r="M257" s="6"/>
      <c r="N257" s="6"/>
      <c r="O257" s="6"/>
      <c r="P257" s="6"/>
      <c r="Q257" s="6"/>
    </row>
    <row r="258" spans="2:17" ht="15.75">
      <c r="B258" s="6"/>
      <c r="C258" s="6"/>
      <c r="D258" s="6"/>
      <c r="E258" s="6"/>
      <c r="F258" s="6"/>
      <c r="G258" s="6"/>
      <c r="H258" s="6"/>
      <c r="I258" s="6"/>
      <c r="J258" s="6"/>
      <c r="K258" s="6"/>
      <c r="L258" s="6"/>
      <c r="M258" s="6"/>
      <c r="N258" s="6"/>
      <c r="O258" s="6"/>
      <c r="P258" s="6"/>
      <c r="Q258" s="6"/>
    </row>
    <row r="259" spans="2:17" ht="15.75">
      <c r="B259" s="6"/>
      <c r="C259" s="6"/>
      <c r="D259" s="6"/>
      <c r="E259" s="6"/>
      <c r="F259" s="6"/>
      <c r="G259" s="6"/>
      <c r="H259" s="6"/>
      <c r="I259" s="6"/>
      <c r="J259" s="6"/>
      <c r="K259" s="6"/>
      <c r="L259" s="6"/>
      <c r="M259" s="6"/>
      <c r="N259" s="6"/>
      <c r="O259" s="6"/>
      <c r="P259" s="6"/>
      <c r="Q259" s="6"/>
    </row>
    <row r="260" spans="2:17" ht="15.75">
      <c r="B260" s="6"/>
      <c r="C260" s="6"/>
      <c r="D260" s="6"/>
      <c r="E260" s="6"/>
      <c r="F260" s="6"/>
      <c r="G260" s="6"/>
      <c r="H260" s="6"/>
      <c r="I260" s="6"/>
      <c r="J260" s="6"/>
      <c r="K260" s="6"/>
      <c r="L260" s="6"/>
      <c r="M260" s="6"/>
      <c r="N260" s="6"/>
      <c r="O260" s="6"/>
      <c r="P260" s="6"/>
      <c r="Q260" s="6"/>
    </row>
    <row r="261" spans="2:17" ht="15.75">
      <c r="B261" s="6"/>
      <c r="C261" s="6"/>
      <c r="D261" s="6"/>
      <c r="E261" s="6"/>
      <c r="F261" s="6"/>
      <c r="G261" s="6"/>
      <c r="H261" s="6"/>
      <c r="I261" s="6"/>
      <c r="J261" s="6"/>
      <c r="K261" s="6"/>
      <c r="L261" s="6"/>
      <c r="M261" s="6"/>
      <c r="N261" s="6"/>
      <c r="O261" s="6"/>
      <c r="P261" s="6"/>
      <c r="Q261" s="6"/>
    </row>
    <row r="262" spans="2:17" ht="15.75">
      <c r="B262" s="6"/>
      <c r="C262" s="6"/>
      <c r="D262" s="6"/>
      <c r="E262" s="6"/>
      <c r="F262" s="6"/>
      <c r="G262" s="6"/>
      <c r="H262" s="6"/>
      <c r="I262" s="6"/>
      <c r="J262" s="6"/>
      <c r="K262" s="6"/>
      <c r="L262" s="6"/>
      <c r="M262" s="6"/>
      <c r="N262" s="6"/>
      <c r="O262" s="6"/>
      <c r="P262" s="6"/>
      <c r="Q262" s="6"/>
    </row>
    <row r="263" spans="2:17" ht="15.75">
      <c r="B263" s="6"/>
      <c r="C263" s="6"/>
      <c r="D263" s="6"/>
      <c r="E263" s="6"/>
      <c r="F263" s="6"/>
      <c r="G263" s="6"/>
      <c r="H263" s="6"/>
      <c r="I263" s="6"/>
      <c r="J263" s="6"/>
      <c r="K263" s="6"/>
      <c r="L263" s="6"/>
      <c r="M263" s="6"/>
      <c r="N263" s="6"/>
      <c r="O263" s="6"/>
      <c r="P263" s="6"/>
      <c r="Q263" s="6"/>
    </row>
    <row r="264" spans="2:17" ht="15.75">
      <c r="B264" s="6"/>
      <c r="C264" s="6"/>
      <c r="D264" s="6"/>
      <c r="E264" s="6"/>
      <c r="F264" s="6"/>
      <c r="G264" s="6"/>
      <c r="H264" s="6"/>
      <c r="I264" s="6"/>
      <c r="J264" s="6"/>
      <c r="K264" s="6"/>
      <c r="L264" s="6"/>
      <c r="M264" s="6"/>
      <c r="N264" s="6"/>
      <c r="O264" s="6"/>
      <c r="P264" s="6"/>
      <c r="Q264" s="6"/>
    </row>
    <row r="265" spans="2:17" ht="15.75">
      <c r="B265" s="6"/>
      <c r="C265" s="6"/>
      <c r="D265" s="6"/>
      <c r="E265" s="6"/>
      <c r="F265" s="6"/>
      <c r="G265" s="6"/>
      <c r="H265" s="6"/>
      <c r="I265" s="6"/>
      <c r="J265" s="6"/>
      <c r="K265" s="6"/>
      <c r="L265" s="6"/>
      <c r="M265" s="6"/>
      <c r="N265" s="6"/>
      <c r="O265" s="6"/>
      <c r="P265" s="6"/>
      <c r="Q265" s="6"/>
    </row>
    <row r="266" spans="2:17" ht="15.75">
      <c r="B266" s="6"/>
      <c r="C266" s="6"/>
      <c r="D266" s="6"/>
      <c r="E266" s="6"/>
      <c r="F266" s="6"/>
      <c r="G266" s="6"/>
      <c r="H266" s="6"/>
      <c r="I266" s="6"/>
      <c r="J266" s="6"/>
      <c r="K266" s="6"/>
      <c r="L266" s="6"/>
      <c r="M266" s="6"/>
      <c r="N266" s="6"/>
      <c r="O266" s="6"/>
      <c r="P266" s="6"/>
      <c r="Q266" s="6"/>
    </row>
    <row r="267" spans="2:17" ht="15.75">
      <c r="B267" s="6"/>
      <c r="C267" s="6"/>
      <c r="D267" s="6"/>
      <c r="E267" s="6"/>
      <c r="F267" s="6"/>
      <c r="G267" s="6"/>
      <c r="H267" s="6"/>
      <c r="I267" s="6"/>
      <c r="J267" s="6"/>
      <c r="K267" s="6"/>
      <c r="L267" s="6"/>
      <c r="M267" s="6"/>
      <c r="N267" s="6"/>
      <c r="O267" s="6"/>
      <c r="P267" s="6"/>
      <c r="Q267" s="6"/>
    </row>
    <row r="268" spans="2:17" ht="15.75">
      <c r="B268" s="6"/>
      <c r="C268" s="6"/>
      <c r="D268" s="6"/>
      <c r="E268" s="6"/>
      <c r="F268" s="6"/>
      <c r="G268" s="6"/>
      <c r="H268" s="6"/>
      <c r="I268" s="6"/>
      <c r="J268" s="6"/>
      <c r="K268" s="6"/>
      <c r="L268" s="6"/>
      <c r="M268" s="6"/>
      <c r="N268" s="6"/>
      <c r="O268" s="6"/>
      <c r="P268" s="6"/>
      <c r="Q268" s="6"/>
    </row>
    <row r="269" spans="2:17" ht="15.75">
      <c r="B269" s="6"/>
      <c r="C269" s="6"/>
      <c r="D269" s="6"/>
      <c r="E269" s="6"/>
      <c r="F269" s="6"/>
      <c r="G269" s="6"/>
      <c r="H269" s="6"/>
      <c r="I269" s="6"/>
      <c r="J269" s="6"/>
      <c r="K269" s="6"/>
      <c r="L269" s="6"/>
      <c r="M269" s="6"/>
      <c r="N269" s="6"/>
      <c r="O269" s="6"/>
      <c r="P269" s="6"/>
      <c r="Q269" s="6"/>
    </row>
    <row r="270" spans="2:17" ht="15.75">
      <c r="B270" s="6"/>
      <c r="C270" s="6"/>
      <c r="D270" s="6"/>
      <c r="E270" s="6"/>
      <c r="F270" s="6"/>
      <c r="G270" s="6"/>
      <c r="H270" s="6"/>
      <c r="I270" s="6"/>
      <c r="J270" s="6"/>
      <c r="K270" s="6"/>
      <c r="L270" s="6"/>
      <c r="M270" s="6"/>
      <c r="N270" s="6"/>
      <c r="O270" s="6"/>
      <c r="P270" s="6"/>
      <c r="Q270" s="6"/>
    </row>
    <row r="271" spans="2:17" ht="15.75">
      <c r="B271" s="6"/>
      <c r="C271" s="6"/>
      <c r="D271" s="6"/>
      <c r="E271" s="6"/>
      <c r="F271" s="6"/>
      <c r="G271" s="6"/>
      <c r="H271" s="6"/>
      <c r="I271" s="6"/>
      <c r="J271" s="6"/>
      <c r="K271" s="6"/>
      <c r="L271" s="6"/>
      <c r="M271" s="6"/>
      <c r="N271" s="6"/>
      <c r="O271" s="6"/>
      <c r="P271" s="6"/>
      <c r="Q271" s="6"/>
    </row>
    <row r="272" spans="2:17" ht="15.75">
      <c r="B272" s="6"/>
      <c r="C272" s="6"/>
      <c r="D272" s="6"/>
      <c r="E272" s="6"/>
      <c r="F272" s="6"/>
      <c r="G272" s="6"/>
      <c r="H272" s="6"/>
      <c r="I272" s="6"/>
      <c r="J272" s="6"/>
      <c r="K272" s="6"/>
      <c r="L272" s="6"/>
      <c r="M272" s="6"/>
      <c r="N272" s="6"/>
      <c r="O272" s="6"/>
      <c r="P272" s="6"/>
      <c r="Q272" s="6"/>
    </row>
    <row r="273" spans="2:17" ht="15.75">
      <c r="B273" s="6"/>
      <c r="C273" s="6"/>
      <c r="D273" s="6"/>
      <c r="E273" s="6"/>
      <c r="F273" s="6"/>
      <c r="G273" s="6"/>
      <c r="H273" s="6"/>
      <c r="I273" s="6"/>
      <c r="J273" s="6"/>
      <c r="K273" s="6"/>
      <c r="L273" s="6"/>
      <c r="M273" s="6"/>
      <c r="N273" s="6"/>
      <c r="O273" s="6"/>
      <c r="P273" s="6"/>
      <c r="Q273" s="6"/>
    </row>
    <row r="274" spans="2:17" ht="15.75">
      <c r="B274" s="6"/>
      <c r="C274" s="6"/>
      <c r="D274" s="6"/>
      <c r="E274" s="6"/>
      <c r="F274" s="6"/>
      <c r="G274" s="6"/>
      <c r="H274" s="6"/>
      <c r="I274" s="6"/>
      <c r="J274" s="6"/>
      <c r="K274" s="6"/>
      <c r="L274" s="6"/>
      <c r="M274" s="6"/>
      <c r="N274" s="6"/>
      <c r="O274" s="6"/>
      <c r="P274" s="6"/>
      <c r="Q274" s="6"/>
    </row>
    <row r="275" spans="2:17" ht="15.75">
      <c r="B275" s="6"/>
      <c r="C275" s="6"/>
      <c r="D275" s="6"/>
      <c r="E275" s="6"/>
      <c r="F275" s="6"/>
      <c r="G275" s="6"/>
      <c r="H275" s="6"/>
      <c r="I275" s="6"/>
      <c r="J275" s="6"/>
      <c r="K275" s="6"/>
      <c r="L275" s="6"/>
      <c r="M275" s="6"/>
      <c r="N275" s="6"/>
      <c r="O275" s="6"/>
      <c r="P275" s="6"/>
      <c r="Q275" s="6"/>
    </row>
    <row r="276" spans="2:17" ht="15.75">
      <c r="B276" s="6"/>
      <c r="C276" s="6"/>
      <c r="D276" s="6"/>
      <c r="E276" s="6"/>
      <c r="F276" s="6"/>
      <c r="G276" s="6"/>
      <c r="H276" s="6"/>
      <c r="I276" s="6"/>
      <c r="J276" s="6"/>
      <c r="K276" s="6"/>
      <c r="L276" s="6"/>
      <c r="M276" s="6"/>
      <c r="N276" s="6"/>
      <c r="O276" s="6"/>
      <c r="P276" s="6"/>
      <c r="Q276" s="6"/>
    </row>
    <row r="277" spans="2:17" ht="15.75">
      <c r="B277" s="6"/>
      <c r="C277" s="6"/>
      <c r="D277" s="6"/>
      <c r="E277" s="6"/>
      <c r="F277" s="6"/>
      <c r="G277" s="6"/>
      <c r="H277" s="6"/>
      <c r="I277" s="6"/>
      <c r="J277" s="6"/>
      <c r="K277" s="6"/>
      <c r="L277" s="6"/>
      <c r="M277" s="6"/>
      <c r="N277" s="6"/>
      <c r="O277" s="6"/>
      <c r="P277" s="6"/>
      <c r="Q277" s="6"/>
    </row>
    <row r="278" spans="2:17" ht="15.75">
      <c r="B278" s="6"/>
      <c r="C278" s="6"/>
      <c r="D278" s="6"/>
      <c r="E278" s="6"/>
      <c r="F278" s="6"/>
      <c r="G278" s="6"/>
      <c r="H278" s="6"/>
      <c r="I278" s="6"/>
      <c r="J278" s="6"/>
      <c r="K278" s="6"/>
      <c r="L278" s="6"/>
      <c r="M278" s="6"/>
      <c r="N278" s="6"/>
      <c r="O278" s="6"/>
      <c r="P278" s="6"/>
      <c r="Q278" s="6"/>
    </row>
    <row r="279" spans="2:17" ht="15.75">
      <c r="B279" s="6"/>
      <c r="C279" s="6"/>
      <c r="D279" s="6"/>
      <c r="E279" s="6"/>
      <c r="F279" s="6"/>
      <c r="G279" s="6"/>
      <c r="H279" s="6"/>
      <c r="I279" s="6"/>
      <c r="J279" s="6"/>
      <c r="K279" s="6"/>
      <c r="L279" s="6"/>
      <c r="M279" s="6"/>
      <c r="N279" s="6"/>
      <c r="O279" s="6"/>
      <c r="P279" s="6"/>
      <c r="Q279" s="6"/>
    </row>
    <row r="280" spans="2:17" ht="15.75">
      <c r="B280" s="6"/>
      <c r="C280" s="6"/>
      <c r="D280" s="6"/>
      <c r="E280" s="6"/>
      <c r="F280" s="6"/>
      <c r="G280" s="6"/>
      <c r="H280" s="6"/>
      <c r="I280" s="6"/>
      <c r="J280" s="6"/>
      <c r="K280" s="6"/>
      <c r="L280" s="6"/>
      <c r="M280" s="6"/>
      <c r="N280" s="6"/>
      <c r="O280" s="6"/>
      <c r="P280" s="6"/>
      <c r="Q280" s="6"/>
    </row>
    <row r="281" spans="2:17" ht="15.75">
      <c r="B281" s="6"/>
      <c r="C281" s="6"/>
      <c r="D281" s="6"/>
      <c r="E281" s="6"/>
      <c r="F281" s="6"/>
      <c r="G281" s="6"/>
      <c r="H281" s="6"/>
      <c r="I281" s="6"/>
      <c r="J281" s="6"/>
      <c r="K281" s="6"/>
      <c r="L281" s="6"/>
      <c r="M281" s="6"/>
      <c r="N281" s="6"/>
      <c r="O281" s="6"/>
      <c r="P281" s="6"/>
      <c r="Q281" s="6"/>
    </row>
    <row r="282" spans="2:17" ht="15.75">
      <c r="B282" s="6"/>
      <c r="C282" s="6"/>
      <c r="D282" s="6"/>
      <c r="E282" s="6"/>
      <c r="F282" s="6"/>
      <c r="G282" s="6"/>
      <c r="H282" s="6"/>
      <c r="I282" s="6"/>
      <c r="J282" s="6"/>
      <c r="K282" s="6"/>
      <c r="L282" s="6"/>
      <c r="M282" s="6"/>
      <c r="N282" s="6"/>
      <c r="O282" s="6"/>
      <c r="P282" s="6"/>
      <c r="Q282" s="6"/>
    </row>
    <row r="283" spans="2:17" ht="15.75">
      <c r="B283" s="6"/>
      <c r="C283" s="6"/>
      <c r="D283" s="6"/>
      <c r="E283" s="6"/>
      <c r="F283" s="6"/>
      <c r="G283" s="6"/>
      <c r="H283" s="6"/>
      <c r="I283" s="6"/>
      <c r="J283" s="6"/>
      <c r="K283" s="6"/>
      <c r="L283" s="6"/>
      <c r="M283" s="6"/>
      <c r="N283" s="6"/>
      <c r="O283" s="6"/>
      <c r="P283" s="6"/>
      <c r="Q283" s="6"/>
    </row>
    <row r="284" spans="2:17" ht="15.75">
      <c r="B284" s="6"/>
      <c r="C284" s="6"/>
      <c r="D284" s="6"/>
      <c r="E284" s="6"/>
      <c r="F284" s="6"/>
      <c r="G284" s="6"/>
      <c r="H284" s="6"/>
      <c r="I284" s="6"/>
      <c r="J284" s="6"/>
      <c r="K284" s="6"/>
      <c r="L284" s="6"/>
      <c r="M284" s="6"/>
      <c r="N284" s="6"/>
      <c r="O284" s="6"/>
      <c r="P284" s="6"/>
      <c r="Q284" s="6"/>
    </row>
    <row r="285" spans="2:17" ht="15.75">
      <c r="B285" s="6"/>
      <c r="C285" s="6"/>
      <c r="D285" s="6"/>
      <c r="E285" s="6"/>
      <c r="F285" s="6"/>
      <c r="G285" s="6"/>
      <c r="H285" s="6"/>
      <c r="I285" s="6"/>
      <c r="J285" s="6"/>
      <c r="K285" s="6"/>
      <c r="L285" s="6"/>
      <c r="M285" s="6"/>
      <c r="N285" s="6"/>
      <c r="O285" s="6"/>
      <c r="P285" s="6"/>
      <c r="Q285" s="6"/>
    </row>
    <row r="286" spans="2:17" ht="15.75">
      <c r="B286" s="6"/>
      <c r="C286" s="6"/>
      <c r="D286" s="6"/>
      <c r="E286" s="6"/>
      <c r="F286" s="6"/>
      <c r="G286" s="6"/>
      <c r="H286" s="6"/>
      <c r="I286" s="6"/>
      <c r="J286" s="6"/>
      <c r="K286" s="6"/>
      <c r="L286" s="6"/>
      <c r="M286" s="6"/>
      <c r="N286" s="6"/>
      <c r="O286" s="6"/>
      <c r="P286" s="6"/>
      <c r="Q286" s="6"/>
    </row>
    <row r="287" spans="2:17" ht="15.75">
      <c r="B287" s="6"/>
      <c r="C287" s="6"/>
      <c r="D287" s="6"/>
      <c r="E287" s="6"/>
      <c r="F287" s="6"/>
      <c r="G287" s="6"/>
      <c r="H287" s="6"/>
      <c r="I287" s="6"/>
      <c r="J287" s="6"/>
      <c r="K287" s="6"/>
      <c r="L287" s="6"/>
      <c r="M287" s="6"/>
      <c r="N287" s="6"/>
      <c r="O287" s="6"/>
      <c r="P287" s="6"/>
      <c r="Q287" s="6"/>
    </row>
    <row r="288" spans="2:17" ht="15.75">
      <c r="B288" s="6"/>
      <c r="C288" s="6"/>
      <c r="D288" s="6"/>
      <c r="E288" s="6"/>
      <c r="F288" s="6"/>
      <c r="G288" s="6"/>
      <c r="H288" s="6"/>
      <c r="I288" s="6"/>
      <c r="J288" s="6"/>
      <c r="K288" s="6"/>
      <c r="L288" s="6"/>
      <c r="M288" s="6"/>
      <c r="N288" s="6"/>
      <c r="O288" s="6"/>
      <c r="P288" s="6"/>
      <c r="Q288" s="6"/>
    </row>
    <row r="289" spans="2:17" ht="15.75">
      <c r="B289" s="6"/>
      <c r="C289" s="6"/>
      <c r="D289" s="6"/>
      <c r="E289" s="6"/>
      <c r="F289" s="6"/>
      <c r="G289" s="6"/>
      <c r="H289" s="6"/>
      <c r="I289" s="6"/>
      <c r="J289" s="6"/>
      <c r="K289" s="6"/>
      <c r="L289" s="6"/>
      <c r="M289" s="6"/>
      <c r="N289" s="6"/>
      <c r="O289" s="6"/>
      <c r="P289" s="6"/>
      <c r="Q289" s="6"/>
    </row>
    <row r="290" spans="2:17" ht="15.75">
      <c r="B290" s="6"/>
      <c r="C290" s="6"/>
      <c r="D290" s="6"/>
      <c r="E290" s="6"/>
      <c r="F290" s="6"/>
      <c r="G290" s="6"/>
      <c r="H290" s="6"/>
      <c r="I290" s="6"/>
      <c r="J290" s="6"/>
      <c r="K290" s="6"/>
      <c r="L290" s="6"/>
      <c r="M290" s="6"/>
      <c r="N290" s="6"/>
      <c r="O290" s="6"/>
      <c r="P290" s="6"/>
      <c r="Q290" s="6"/>
    </row>
    <row r="291" spans="2:17" ht="15.75">
      <c r="B291" s="6"/>
      <c r="C291" s="6"/>
      <c r="D291" s="6"/>
      <c r="E291" s="6"/>
      <c r="F291" s="6"/>
      <c r="G291" s="6"/>
      <c r="H291" s="6"/>
      <c r="I291" s="6"/>
      <c r="J291" s="6"/>
      <c r="K291" s="6"/>
      <c r="L291" s="6"/>
      <c r="M291" s="6"/>
      <c r="N291" s="6"/>
      <c r="O291" s="6"/>
      <c r="P291" s="6"/>
      <c r="Q291" s="6"/>
    </row>
    <row r="292" spans="2:17" ht="15.75">
      <c r="B292" s="6"/>
      <c r="C292" s="6"/>
      <c r="D292" s="6"/>
      <c r="E292" s="6"/>
      <c r="F292" s="6"/>
      <c r="G292" s="6"/>
      <c r="H292" s="6"/>
      <c r="I292" s="6"/>
      <c r="J292" s="6"/>
      <c r="K292" s="6"/>
      <c r="L292" s="6"/>
      <c r="M292" s="6"/>
      <c r="N292" s="6"/>
      <c r="O292" s="6"/>
      <c r="P292" s="6"/>
      <c r="Q292" s="6"/>
    </row>
    <row r="293" spans="2:17" ht="15.75">
      <c r="B293" s="6"/>
      <c r="C293" s="6"/>
      <c r="D293" s="6"/>
      <c r="E293" s="6"/>
      <c r="F293" s="6"/>
      <c r="G293" s="6"/>
      <c r="H293" s="6"/>
      <c r="I293" s="6"/>
      <c r="J293" s="6"/>
      <c r="K293" s="6"/>
      <c r="L293" s="6"/>
      <c r="M293" s="6"/>
      <c r="N293" s="6"/>
      <c r="O293" s="6"/>
      <c r="P293" s="6"/>
      <c r="Q293" s="6"/>
    </row>
    <row r="294" spans="2:17" ht="15.75">
      <c r="B294" s="6"/>
      <c r="C294" s="6"/>
      <c r="D294" s="6"/>
      <c r="E294" s="6"/>
      <c r="F294" s="6"/>
      <c r="G294" s="6"/>
      <c r="H294" s="6"/>
      <c r="I294" s="6"/>
      <c r="J294" s="6"/>
      <c r="K294" s="6"/>
      <c r="L294" s="6"/>
      <c r="M294" s="6"/>
      <c r="N294" s="6"/>
      <c r="O294" s="6"/>
      <c r="P294" s="6"/>
      <c r="Q294" s="6"/>
    </row>
    <row r="295" spans="2:17" ht="15.75">
      <c r="B295" s="6"/>
      <c r="C295" s="6"/>
      <c r="D295" s="6"/>
      <c r="E295" s="6"/>
      <c r="F295" s="6"/>
      <c r="G295" s="6"/>
      <c r="H295" s="6"/>
      <c r="I295" s="6"/>
      <c r="J295" s="6"/>
      <c r="K295" s="6"/>
      <c r="L295" s="6"/>
      <c r="M295" s="6"/>
      <c r="N295" s="6"/>
      <c r="O295" s="6"/>
      <c r="P295" s="6"/>
      <c r="Q295" s="6"/>
    </row>
    <row r="296" spans="2:17" ht="15.75">
      <c r="B296" s="6"/>
      <c r="C296" s="6"/>
      <c r="D296" s="6"/>
      <c r="E296" s="6"/>
      <c r="F296" s="6"/>
      <c r="G296" s="6"/>
      <c r="H296" s="6"/>
      <c r="I296" s="6"/>
      <c r="J296" s="6"/>
      <c r="K296" s="6"/>
      <c r="L296" s="6"/>
      <c r="M296" s="6"/>
      <c r="N296" s="6"/>
      <c r="O296" s="6"/>
      <c r="P296" s="6"/>
      <c r="Q296" s="6"/>
    </row>
    <row r="297" spans="2:17" ht="15.75">
      <c r="B297" s="6"/>
      <c r="C297" s="6"/>
      <c r="D297" s="6"/>
      <c r="E297" s="6"/>
      <c r="F297" s="6"/>
      <c r="G297" s="6"/>
      <c r="H297" s="6"/>
      <c r="I297" s="6"/>
      <c r="J297" s="6"/>
      <c r="K297" s="6"/>
      <c r="L297" s="6"/>
      <c r="M297" s="6"/>
      <c r="N297" s="6"/>
      <c r="O297" s="6"/>
      <c r="P297" s="6"/>
      <c r="Q297" s="6"/>
    </row>
    <row r="298" spans="2:17" ht="15.75">
      <c r="B298" s="6"/>
      <c r="C298" s="6"/>
      <c r="D298" s="6"/>
      <c r="E298" s="6"/>
      <c r="F298" s="6"/>
      <c r="G298" s="6"/>
      <c r="H298" s="6"/>
      <c r="I298" s="6"/>
      <c r="J298" s="6"/>
      <c r="K298" s="6"/>
      <c r="L298" s="6"/>
      <c r="M298" s="6"/>
      <c r="N298" s="6"/>
      <c r="O298" s="6"/>
      <c r="P298" s="6"/>
      <c r="Q298" s="6"/>
    </row>
    <row r="299" spans="2:17" ht="15.75">
      <c r="B299" s="6"/>
      <c r="C299" s="6"/>
      <c r="D299" s="6"/>
      <c r="E299" s="6"/>
      <c r="F299" s="6"/>
      <c r="G299" s="6"/>
      <c r="H299" s="6"/>
      <c r="I299" s="6"/>
      <c r="J299" s="6"/>
      <c r="K299" s="6"/>
      <c r="L299" s="6"/>
      <c r="M299" s="6"/>
      <c r="N299" s="6"/>
      <c r="O299" s="6"/>
      <c r="P299" s="6"/>
      <c r="Q299" s="6"/>
    </row>
    <row r="300" spans="2:17" ht="15.75">
      <c r="B300" s="6"/>
      <c r="C300" s="6"/>
      <c r="D300" s="6"/>
      <c r="E300" s="6"/>
      <c r="F300" s="6"/>
      <c r="G300" s="6"/>
      <c r="H300" s="6"/>
      <c r="I300" s="6"/>
      <c r="J300" s="6"/>
      <c r="K300" s="6"/>
      <c r="L300" s="6"/>
      <c r="M300" s="6"/>
      <c r="N300" s="6"/>
      <c r="O300" s="6"/>
      <c r="P300" s="6"/>
      <c r="Q300" s="6"/>
    </row>
    <row r="301" spans="2:17" ht="15.75">
      <c r="B301" s="6"/>
      <c r="C301" s="6"/>
      <c r="D301" s="6"/>
      <c r="E301" s="6"/>
      <c r="F301" s="6"/>
      <c r="G301" s="6"/>
      <c r="H301" s="6"/>
      <c r="I301" s="6"/>
      <c r="J301" s="6"/>
      <c r="K301" s="6"/>
      <c r="L301" s="6"/>
      <c r="M301" s="6"/>
      <c r="N301" s="6"/>
      <c r="O301" s="6"/>
      <c r="P301" s="6"/>
      <c r="Q301" s="6"/>
    </row>
    <row r="302" spans="2:17" ht="15.75">
      <c r="B302" s="6"/>
      <c r="C302" s="6"/>
      <c r="D302" s="6"/>
      <c r="E302" s="6"/>
      <c r="F302" s="6"/>
      <c r="G302" s="6"/>
      <c r="H302" s="6"/>
      <c r="I302" s="6"/>
      <c r="J302" s="6"/>
      <c r="K302" s="6"/>
      <c r="L302" s="6"/>
      <c r="M302" s="6"/>
      <c r="N302" s="6"/>
      <c r="O302" s="6"/>
      <c r="P302" s="6"/>
      <c r="Q302" s="6"/>
    </row>
    <row r="303" spans="2:17" ht="15.75">
      <c r="B303" s="6"/>
      <c r="C303" s="6"/>
      <c r="D303" s="6"/>
      <c r="E303" s="6"/>
      <c r="F303" s="6"/>
      <c r="G303" s="6"/>
      <c r="H303" s="6"/>
      <c r="I303" s="6"/>
      <c r="J303" s="6"/>
      <c r="K303" s="6"/>
      <c r="L303" s="6"/>
      <c r="M303" s="6"/>
      <c r="N303" s="6"/>
      <c r="O303" s="6"/>
      <c r="P303" s="6"/>
      <c r="Q303" s="6"/>
    </row>
    <row r="304" spans="2:17" ht="15.75">
      <c r="B304" s="6"/>
      <c r="C304" s="6"/>
      <c r="D304" s="6"/>
      <c r="E304" s="6"/>
      <c r="F304" s="6"/>
      <c r="G304" s="6"/>
      <c r="H304" s="6"/>
      <c r="I304" s="6"/>
      <c r="J304" s="6"/>
      <c r="K304" s="6"/>
      <c r="L304" s="6"/>
      <c r="M304" s="6"/>
      <c r="N304" s="6"/>
      <c r="O304" s="6"/>
      <c r="P304" s="6"/>
      <c r="Q304" s="6"/>
    </row>
    <row r="305" spans="2:17" ht="15.75">
      <c r="B305" s="6"/>
      <c r="C305" s="6"/>
      <c r="D305" s="6"/>
      <c r="E305" s="6"/>
      <c r="F305" s="6"/>
      <c r="G305" s="6"/>
      <c r="H305" s="6"/>
      <c r="I305" s="6"/>
      <c r="J305" s="6"/>
      <c r="K305" s="6"/>
      <c r="L305" s="6"/>
      <c r="M305" s="6"/>
      <c r="N305" s="6"/>
      <c r="O305" s="6"/>
      <c r="P305" s="6"/>
      <c r="Q305" s="6"/>
    </row>
    <row r="306" spans="2:17" ht="15.75">
      <c r="B306" s="6"/>
      <c r="C306" s="6"/>
      <c r="D306" s="6"/>
      <c r="E306" s="6"/>
      <c r="F306" s="6"/>
      <c r="G306" s="6"/>
      <c r="H306" s="6"/>
      <c r="I306" s="6"/>
      <c r="J306" s="6"/>
      <c r="K306" s="6"/>
      <c r="L306" s="6"/>
      <c r="M306" s="6"/>
      <c r="N306" s="6"/>
      <c r="O306" s="6"/>
      <c r="P306" s="6"/>
      <c r="Q306" s="6"/>
    </row>
    <row r="307" spans="2:17" ht="15.75">
      <c r="B307" s="6"/>
      <c r="C307" s="6"/>
      <c r="D307" s="6"/>
      <c r="E307" s="6"/>
      <c r="F307" s="6"/>
      <c r="G307" s="6"/>
      <c r="H307" s="6"/>
      <c r="I307" s="6"/>
      <c r="J307" s="6"/>
      <c r="K307" s="6"/>
      <c r="L307" s="6"/>
      <c r="M307" s="6"/>
      <c r="N307" s="6"/>
      <c r="O307" s="6"/>
      <c r="P307" s="6"/>
      <c r="Q307" s="6"/>
    </row>
    <row r="308" spans="2:17" ht="15.75">
      <c r="B308" s="6"/>
      <c r="C308" s="6"/>
      <c r="D308" s="6"/>
      <c r="E308" s="6"/>
      <c r="F308" s="6"/>
      <c r="G308" s="6"/>
      <c r="H308" s="6"/>
      <c r="I308" s="6"/>
      <c r="J308" s="6"/>
      <c r="K308" s="6"/>
      <c r="L308" s="6"/>
      <c r="M308" s="6"/>
      <c r="N308" s="6"/>
      <c r="O308" s="6"/>
      <c r="P308" s="6"/>
      <c r="Q308" s="6"/>
    </row>
    <row r="309" spans="2:17" ht="15.75">
      <c r="B309" s="6"/>
      <c r="C309" s="6"/>
      <c r="D309" s="6"/>
      <c r="E309" s="6"/>
      <c r="F309" s="6"/>
      <c r="G309" s="6"/>
      <c r="H309" s="6"/>
      <c r="I309" s="6"/>
      <c r="J309" s="6"/>
      <c r="K309" s="6"/>
      <c r="L309" s="6"/>
      <c r="M309" s="6"/>
      <c r="N309" s="6"/>
      <c r="O309" s="6"/>
      <c r="P309" s="6"/>
      <c r="Q309" s="6"/>
    </row>
    <row r="310" spans="2:17" ht="15.75">
      <c r="B310" s="6"/>
      <c r="C310" s="6"/>
      <c r="D310" s="6"/>
      <c r="E310" s="6"/>
      <c r="F310" s="6"/>
      <c r="G310" s="6"/>
      <c r="H310" s="6"/>
      <c r="I310" s="6"/>
      <c r="J310" s="6"/>
      <c r="K310" s="6"/>
      <c r="L310" s="6"/>
      <c r="M310" s="6"/>
      <c r="N310" s="6"/>
      <c r="O310" s="6"/>
      <c r="P310" s="6"/>
      <c r="Q310" s="6"/>
    </row>
    <row r="311" spans="2:17" ht="15.75">
      <c r="B311" s="6"/>
      <c r="C311" s="6"/>
      <c r="D311" s="6"/>
      <c r="E311" s="6"/>
      <c r="F311" s="6"/>
      <c r="G311" s="6"/>
      <c r="H311" s="6"/>
      <c r="I311" s="6"/>
      <c r="J311" s="6"/>
      <c r="K311" s="6"/>
      <c r="L311" s="6"/>
      <c r="M311" s="6"/>
      <c r="N311" s="6"/>
      <c r="O311" s="6"/>
      <c r="P311" s="6"/>
      <c r="Q311" s="6"/>
    </row>
    <row r="312" spans="2:17" ht="15.75">
      <c r="B312" s="6"/>
      <c r="C312" s="6"/>
      <c r="D312" s="6"/>
      <c r="E312" s="6"/>
      <c r="F312" s="6"/>
      <c r="G312" s="6"/>
      <c r="H312" s="6"/>
      <c r="I312" s="6"/>
      <c r="J312" s="6"/>
      <c r="K312" s="6"/>
      <c r="L312" s="6"/>
      <c r="M312" s="6"/>
      <c r="N312" s="6"/>
      <c r="O312" s="6"/>
      <c r="P312" s="6"/>
      <c r="Q312" s="6"/>
    </row>
    <row r="313" spans="2:17" ht="15.75">
      <c r="B313" s="6"/>
      <c r="C313" s="6"/>
      <c r="D313" s="6"/>
      <c r="E313" s="6"/>
      <c r="F313" s="6"/>
      <c r="G313" s="6"/>
      <c r="H313" s="6"/>
      <c r="I313" s="6"/>
      <c r="J313" s="6"/>
      <c r="K313" s="6"/>
      <c r="L313" s="6"/>
      <c r="M313" s="6"/>
      <c r="N313" s="6"/>
      <c r="O313" s="6"/>
      <c r="P313" s="6"/>
      <c r="Q313" s="6"/>
    </row>
    <row r="314" spans="2:17" ht="15.75">
      <c r="B314" s="6"/>
      <c r="C314" s="6"/>
      <c r="D314" s="6"/>
      <c r="E314" s="6"/>
      <c r="F314" s="6"/>
      <c r="G314" s="6"/>
      <c r="H314" s="6"/>
      <c r="I314" s="6"/>
      <c r="J314" s="6"/>
      <c r="K314" s="6"/>
      <c r="L314" s="6"/>
      <c r="M314" s="6"/>
      <c r="N314" s="6"/>
      <c r="O314" s="6"/>
      <c r="P314" s="6"/>
      <c r="Q314" s="6"/>
    </row>
    <row r="315" spans="2:17" ht="15.75">
      <c r="B315" s="6"/>
      <c r="C315" s="6"/>
      <c r="D315" s="6"/>
      <c r="E315" s="6"/>
      <c r="F315" s="6"/>
      <c r="G315" s="6"/>
      <c r="H315" s="6"/>
      <c r="I315" s="6"/>
      <c r="J315" s="6"/>
      <c r="K315" s="6"/>
      <c r="L315" s="6"/>
      <c r="M315" s="6"/>
      <c r="N315" s="6"/>
      <c r="O315" s="6"/>
      <c r="P315" s="6"/>
      <c r="Q315" s="6"/>
    </row>
    <row r="316" spans="2:17" ht="15.75">
      <c r="B316" s="6"/>
      <c r="C316" s="6"/>
      <c r="D316" s="6"/>
      <c r="E316" s="6"/>
      <c r="F316" s="6"/>
      <c r="G316" s="6"/>
      <c r="H316" s="6"/>
      <c r="I316" s="6"/>
      <c r="J316" s="6"/>
      <c r="K316" s="6"/>
      <c r="L316" s="6"/>
      <c r="M316" s="6"/>
      <c r="N316" s="6"/>
      <c r="O316" s="6"/>
      <c r="P316" s="6"/>
      <c r="Q316" s="6"/>
    </row>
    <row r="317" spans="2:17" ht="15.75">
      <c r="B317" s="6"/>
      <c r="C317" s="6"/>
      <c r="D317" s="6"/>
      <c r="E317" s="6"/>
      <c r="F317" s="6"/>
      <c r="G317" s="6"/>
      <c r="H317" s="6"/>
      <c r="I317" s="6"/>
      <c r="J317" s="6"/>
      <c r="K317" s="6"/>
      <c r="L317" s="6"/>
      <c r="M317" s="6"/>
      <c r="N317" s="6"/>
      <c r="O317" s="6"/>
      <c r="P317" s="6"/>
      <c r="Q317" s="6"/>
    </row>
    <row r="318" spans="2:17" ht="15.75">
      <c r="B318" s="6"/>
      <c r="C318" s="6"/>
      <c r="D318" s="6"/>
      <c r="E318" s="6"/>
      <c r="F318" s="6"/>
      <c r="G318" s="6"/>
      <c r="H318" s="6"/>
      <c r="I318" s="6"/>
      <c r="J318" s="6"/>
      <c r="K318" s="6"/>
      <c r="L318" s="6"/>
      <c r="M318" s="6"/>
      <c r="N318" s="6"/>
      <c r="O318" s="6"/>
      <c r="P318" s="6"/>
      <c r="Q318" s="6"/>
    </row>
    <row r="319" spans="2:17" ht="15.75">
      <c r="B319" s="6"/>
      <c r="C319" s="6"/>
      <c r="D319" s="6"/>
      <c r="E319" s="6"/>
      <c r="F319" s="6"/>
      <c r="G319" s="6"/>
      <c r="H319" s="6"/>
      <c r="I319" s="6"/>
      <c r="J319" s="6"/>
      <c r="K319" s="6"/>
      <c r="L319" s="6"/>
      <c r="M319" s="6"/>
      <c r="N319" s="6"/>
      <c r="O319" s="6"/>
      <c r="P319" s="6"/>
      <c r="Q319" s="6"/>
    </row>
    <row r="320" spans="2:17" ht="15.75">
      <c r="B320" s="6"/>
      <c r="C320" s="6"/>
      <c r="D320" s="6"/>
      <c r="E320" s="6"/>
      <c r="F320" s="6"/>
      <c r="G320" s="6"/>
      <c r="H320" s="6"/>
      <c r="I320" s="6"/>
      <c r="J320" s="6"/>
      <c r="K320" s="6"/>
      <c r="L320" s="6"/>
      <c r="M320" s="6"/>
      <c r="N320" s="6"/>
      <c r="O320" s="6"/>
      <c r="P320" s="6"/>
      <c r="Q320" s="6"/>
    </row>
    <row r="321" spans="2:17" ht="15.75">
      <c r="B321" s="6"/>
      <c r="C321" s="6"/>
      <c r="D321" s="6"/>
      <c r="E321" s="6"/>
      <c r="F321" s="6"/>
      <c r="G321" s="6"/>
      <c r="H321" s="6"/>
      <c r="I321" s="6"/>
      <c r="J321" s="6"/>
      <c r="K321" s="6"/>
      <c r="L321" s="6"/>
      <c r="M321" s="6"/>
      <c r="N321" s="6"/>
      <c r="O321" s="6"/>
      <c r="P321" s="6"/>
      <c r="Q321" s="6"/>
    </row>
    <row r="322" spans="2:17" ht="15.75">
      <c r="B322" s="6"/>
      <c r="C322" s="6"/>
      <c r="D322" s="6"/>
      <c r="E322" s="6"/>
      <c r="F322" s="6"/>
      <c r="G322" s="6"/>
      <c r="H322" s="6"/>
      <c r="I322" s="6"/>
      <c r="J322" s="6"/>
      <c r="K322" s="6"/>
      <c r="L322" s="6"/>
      <c r="M322" s="6"/>
      <c r="N322" s="6"/>
      <c r="O322" s="6"/>
      <c r="P322" s="6"/>
      <c r="Q322" s="6"/>
    </row>
    <row r="323" spans="2:17" ht="15.75">
      <c r="B323" s="6"/>
      <c r="C323" s="6"/>
      <c r="D323" s="6"/>
      <c r="E323" s="6"/>
      <c r="F323" s="6"/>
      <c r="G323" s="6"/>
      <c r="H323" s="6"/>
      <c r="I323" s="6"/>
      <c r="J323" s="6"/>
      <c r="K323" s="6"/>
      <c r="L323" s="6"/>
      <c r="M323" s="6"/>
      <c r="N323" s="6"/>
      <c r="O323" s="6"/>
      <c r="P323" s="6"/>
      <c r="Q323" s="6"/>
    </row>
    <row r="324" spans="2:17" ht="15.75">
      <c r="B324" s="6"/>
      <c r="C324" s="6"/>
      <c r="D324" s="6"/>
      <c r="E324" s="6"/>
      <c r="F324" s="6"/>
      <c r="G324" s="6"/>
      <c r="H324" s="6"/>
      <c r="I324" s="6"/>
      <c r="J324" s="6"/>
      <c r="K324" s="6"/>
      <c r="L324" s="6"/>
      <c r="M324" s="6"/>
      <c r="N324" s="6"/>
      <c r="O324" s="6"/>
      <c r="P324" s="6"/>
      <c r="Q324" s="6"/>
    </row>
    <row r="325" spans="2:17" ht="15.75">
      <c r="B325" s="6"/>
      <c r="C325" s="6"/>
      <c r="D325" s="6"/>
      <c r="E325" s="6"/>
      <c r="F325" s="6"/>
      <c r="G325" s="6"/>
      <c r="H325" s="6"/>
      <c r="I325" s="6"/>
      <c r="J325" s="6"/>
      <c r="K325" s="6"/>
      <c r="L325" s="6"/>
      <c r="M325" s="6"/>
      <c r="N325" s="6"/>
      <c r="O325" s="6"/>
      <c r="P325" s="6"/>
      <c r="Q325" s="6"/>
    </row>
    <row r="326" spans="2:17" ht="15.75">
      <c r="B326" s="6"/>
      <c r="C326" s="6"/>
      <c r="D326" s="6"/>
      <c r="E326" s="6"/>
      <c r="F326" s="6"/>
      <c r="G326" s="6"/>
      <c r="H326" s="6"/>
      <c r="I326" s="6"/>
      <c r="J326" s="6"/>
      <c r="K326" s="6"/>
      <c r="L326" s="6"/>
      <c r="M326" s="6"/>
      <c r="N326" s="6"/>
      <c r="O326" s="6"/>
      <c r="P326" s="6"/>
      <c r="Q326" s="6"/>
    </row>
    <row r="327" spans="2:17" ht="15.75">
      <c r="B327" s="6"/>
      <c r="C327" s="6"/>
      <c r="D327" s="6"/>
      <c r="E327" s="6"/>
      <c r="F327" s="6"/>
      <c r="G327" s="6"/>
      <c r="H327" s="6"/>
      <c r="I327" s="6"/>
      <c r="J327" s="6"/>
      <c r="K327" s="6"/>
      <c r="L327" s="6"/>
      <c r="M327" s="6"/>
      <c r="N327" s="6"/>
      <c r="O327" s="6"/>
      <c r="P327" s="6"/>
      <c r="Q327" s="6"/>
    </row>
    <row r="328" spans="2:17" ht="15.75">
      <c r="B328" s="6"/>
      <c r="C328" s="6"/>
      <c r="D328" s="6"/>
      <c r="E328" s="6"/>
      <c r="F328" s="6"/>
      <c r="G328" s="6"/>
      <c r="H328" s="6"/>
      <c r="I328" s="6"/>
      <c r="J328" s="6"/>
      <c r="K328" s="6"/>
      <c r="L328" s="6"/>
      <c r="M328" s="6"/>
      <c r="N328" s="6"/>
      <c r="O328" s="6"/>
      <c r="P328" s="6"/>
      <c r="Q328" s="6"/>
    </row>
    <row r="329" spans="2:17" ht="15.75">
      <c r="B329" s="6"/>
      <c r="C329" s="6"/>
      <c r="D329" s="6"/>
      <c r="E329" s="6"/>
      <c r="F329" s="6"/>
      <c r="G329" s="6"/>
      <c r="H329" s="6"/>
      <c r="I329" s="6"/>
      <c r="J329" s="6"/>
      <c r="K329" s="6"/>
      <c r="L329" s="6"/>
      <c r="M329" s="6"/>
      <c r="N329" s="6"/>
      <c r="O329" s="6"/>
      <c r="P329" s="6"/>
      <c r="Q329" s="6"/>
    </row>
    <row r="330" spans="2:17" ht="15.75">
      <c r="B330" s="6"/>
      <c r="C330" s="6"/>
      <c r="D330" s="6"/>
      <c r="E330" s="6"/>
      <c r="F330" s="6"/>
      <c r="G330" s="6"/>
      <c r="H330" s="6"/>
      <c r="I330" s="6"/>
      <c r="J330" s="6"/>
      <c r="K330" s="6"/>
      <c r="L330" s="6"/>
      <c r="M330" s="6"/>
      <c r="N330" s="6"/>
      <c r="O330" s="6"/>
      <c r="P330" s="6"/>
      <c r="Q330" s="6"/>
    </row>
    <row r="331" spans="2:17" ht="15.75">
      <c r="B331" s="6"/>
      <c r="C331" s="6"/>
      <c r="D331" s="6"/>
      <c r="E331" s="6"/>
      <c r="F331" s="6"/>
      <c r="G331" s="6"/>
      <c r="H331" s="6"/>
      <c r="I331" s="6"/>
      <c r="J331" s="6"/>
      <c r="K331" s="6"/>
      <c r="L331" s="6"/>
      <c r="M331" s="6"/>
      <c r="N331" s="6"/>
      <c r="O331" s="6"/>
      <c r="P331" s="6"/>
      <c r="Q331" s="6"/>
    </row>
    <row r="332" spans="2:17" ht="15.75">
      <c r="B332" s="6"/>
      <c r="C332" s="6"/>
      <c r="D332" s="6"/>
      <c r="E332" s="6"/>
      <c r="F332" s="6"/>
      <c r="G332" s="6"/>
      <c r="H332" s="6"/>
      <c r="I332" s="6"/>
      <c r="J332" s="6"/>
      <c r="K332" s="6"/>
      <c r="L332" s="6"/>
      <c r="M332" s="6"/>
      <c r="N332" s="6"/>
      <c r="O332" s="6"/>
      <c r="P332" s="6"/>
      <c r="Q332" s="6"/>
    </row>
    <row r="333" spans="2:17" ht="15.75">
      <c r="B333" s="6"/>
      <c r="C333" s="6"/>
      <c r="D333" s="6"/>
      <c r="E333" s="6"/>
      <c r="F333" s="6"/>
      <c r="G333" s="6"/>
      <c r="H333" s="6"/>
      <c r="I333" s="6"/>
      <c r="J333" s="6"/>
      <c r="K333" s="6"/>
      <c r="L333" s="6"/>
      <c r="M333" s="6"/>
      <c r="N333" s="6"/>
      <c r="O333" s="6"/>
      <c r="P333" s="6"/>
      <c r="Q333" s="6"/>
    </row>
    <row r="334" spans="2:17" ht="15.75">
      <c r="B334" s="6"/>
      <c r="C334" s="6"/>
      <c r="D334" s="6"/>
      <c r="E334" s="6"/>
      <c r="F334" s="6"/>
      <c r="G334" s="6"/>
      <c r="H334" s="6"/>
      <c r="I334" s="6"/>
      <c r="J334" s="6"/>
      <c r="K334" s="6"/>
      <c r="L334" s="6"/>
      <c r="M334" s="6"/>
      <c r="N334" s="6"/>
      <c r="O334" s="6"/>
      <c r="P334" s="6"/>
      <c r="Q334" s="6"/>
    </row>
    <row r="335" spans="2:17" ht="15.75">
      <c r="B335" s="6"/>
      <c r="C335" s="6"/>
      <c r="D335" s="6"/>
      <c r="E335" s="6"/>
      <c r="F335" s="6"/>
      <c r="G335" s="6"/>
      <c r="H335" s="6"/>
      <c r="I335" s="6"/>
      <c r="J335" s="6"/>
      <c r="K335" s="6"/>
      <c r="L335" s="6"/>
      <c r="M335" s="6"/>
      <c r="N335" s="6"/>
      <c r="O335" s="6"/>
      <c r="P335" s="6"/>
      <c r="Q335" s="6"/>
    </row>
    <row r="336" spans="2:17" ht="15.75">
      <c r="B336" s="6"/>
      <c r="C336" s="6"/>
      <c r="D336" s="6"/>
      <c r="E336" s="6"/>
      <c r="F336" s="6"/>
      <c r="G336" s="6"/>
      <c r="H336" s="6"/>
      <c r="I336" s="6"/>
      <c r="J336" s="6"/>
      <c r="K336" s="6"/>
      <c r="L336" s="6"/>
      <c r="M336" s="6"/>
      <c r="N336" s="6"/>
      <c r="O336" s="6"/>
      <c r="P336" s="6"/>
      <c r="Q336" s="6"/>
    </row>
    <row r="337" spans="2:17" ht="15.75">
      <c r="B337" s="6"/>
      <c r="C337" s="6"/>
      <c r="D337" s="6"/>
      <c r="E337" s="6"/>
      <c r="F337" s="6"/>
      <c r="G337" s="6"/>
      <c r="H337" s="6"/>
      <c r="I337" s="6"/>
      <c r="J337" s="6"/>
      <c r="K337" s="6"/>
      <c r="L337" s="6"/>
      <c r="M337" s="6"/>
      <c r="N337" s="6"/>
      <c r="O337" s="6"/>
      <c r="P337" s="6"/>
      <c r="Q337" s="6"/>
    </row>
    <row r="338" spans="2:17" ht="15.75">
      <c r="B338" s="6"/>
      <c r="C338" s="6"/>
      <c r="D338" s="6"/>
      <c r="E338" s="6"/>
      <c r="F338" s="6"/>
      <c r="G338" s="6"/>
      <c r="H338" s="6"/>
      <c r="I338" s="6"/>
      <c r="J338" s="6"/>
      <c r="K338" s="6"/>
      <c r="L338" s="6"/>
      <c r="M338" s="6"/>
      <c r="N338" s="6"/>
      <c r="O338" s="6"/>
      <c r="P338" s="6"/>
      <c r="Q338" s="6"/>
    </row>
    <row r="339" spans="2:17" ht="15.75">
      <c r="B339" s="6"/>
      <c r="C339" s="6"/>
      <c r="D339" s="6"/>
      <c r="E339" s="6"/>
      <c r="F339" s="6"/>
      <c r="G339" s="6"/>
      <c r="H339" s="6"/>
      <c r="I339" s="6"/>
      <c r="J339" s="6"/>
      <c r="K339" s="6"/>
      <c r="L339" s="6"/>
      <c r="M339" s="6"/>
      <c r="N339" s="6"/>
      <c r="O339" s="6"/>
      <c r="P339" s="6"/>
      <c r="Q339" s="6"/>
    </row>
    <row r="340" spans="2:17" ht="15.75">
      <c r="B340" s="6"/>
      <c r="C340" s="6"/>
      <c r="D340" s="6"/>
      <c r="E340" s="6"/>
      <c r="F340" s="6"/>
      <c r="G340" s="6"/>
      <c r="H340" s="6"/>
      <c r="I340" s="6"/>
      <c r="J340" s="6"/>
      <c r="K340" s="6"/>
      <c r="L340" s="6"/>
      <c r="M340" s="6"/>
      <c r="N340" s="6"/>
      <c r="O340" s="6"/>
      <c r="P340" s="6"/>
      <c r="Q340" s="6"/>
    </row>
    <row r="341" spans="2:17" ht="15.75">
      <c r="B341" s="6"/>
      <c r="C341" s="6"/>
      <c r="D341" s="6"/>
      <c r="E341" s="6"/>
      <c r="F341" s="6"/>
      <c r="G341" s="6"/>
      <c r="H341" s="6"/>
      <c r="I341" s="6"/>
      <c r="J341" s="6"/>
      <c r="K341" s="6"/>
      <c r="L341" s="6"/>
      <c r="M341" s="6"/>
      <c r="N341" s="6"/>
      <c r="O341" s="6"/>
      <c r="P341" s="6"/>
      <c r="Q341" s="6"/>
    </row>
    <row r="342" spans="2:17" ht="15.75">
      <c r="B342" s="6"/>
      <c r="C342" s="6"/>
      <c r="D342" s="6"/>
      <c r="E342" s="6"/>
      <c r="F342" s="6"/>
      <c r="G342" s="6"/>
      <c r="H342" s="6"/>
      <c r="I342" s="6"/>
      <c r="J342" s="6"/>
      <c r="K342" s="6"/>
      <c r="L342" s="6"/>
      <c r="M342" s="6"/>
      <c r="N342" s="6"/>
      <c r="O342" s="6"/>
      <c r="P342" s="6"/>
      <c r="Q342" s="6"/>
    </row>
    <row r="343" spans="2:17" ht="15.75">
      <c r="B343" s="6"/>
      <c r="C343" s="6"/>
      <c r="D343" s="6"/>
      <c r="E343" s="6"/>
      <c r="F343" s="6"/>
      <c r="G343" s="6"/>
      <c r="H343" s="6"/>
      <c r="I343" s="6"/>
      <c r="J343" s="6"/>
      <c r="K343" s="6"/>
      <c r="L343" s="6"/>
      <c r="M343" s="6"/>
      <c r="N343" s="6"/>
      <c r="O343" s="6"/>
      <c r="P343" s="6"/>
      <c r="Q343" s="6"/>
    </row>
    <row r="344" spans="2:17" ht="15.75">
      <c r="B344" s="6"/>
      <c r="C344" s="6"/>
      <c r="D344" s="6"/>
      <c r="E344" s="6"/>
      <c r="F344" s="6"/>
      <c r="G344" s="6"/>
      <c r="H344" s="6"/>
      <c r="I344" s="6"/>
      <c r="J344" s="6"/>
      <c r="K344" s="6"/>
      <c r="L344" s="6"/>
      <c r="M344" s="6"/>
      <c r="N344" s="6"/>
      <c r="O344" s="6"/>
      <c r="P344" s="6"/>
      <c r="Q344" s="6"/>
    </row>
    <row r="345" spans="2:17" ht="15.75">
      <c r="B345" s="6"/>
      <c r="C345" s="6"/>
      <c r="D345" s="6"/>
      <c r="E345" s="6"/>
      <c r="F345" s="6"/>
      <c r="G345" s="6"/>
      <c r="H345" s="6"/>
      <c r="I345" s="6"/>
      <c r="J345" s="6"/>
      <c r="K345" s="6"/>
      <c r="L345" s="6"/>
      <c r="M345" s="6"/>
      <c r="N345" s="6"/>
      <c r="O345" s="6"/>
      <c r="P345" s="6"/>
      <c r="Q345" s="6"/>
    </row>
    <row r="346" spans="2:17" ht="15.75">
      <c r="B346" s="6"/>
      <c r="C346" s="6"/>
      <c r="D346" s="6"/>
      <c r="E346" s="6"/>
      <c r="F346" s="6"/>
      <c r="G346" s="6"/>
      <c r="H346" s="6"/>
      <c r="I346" s="6"/>
      <c r="J346" s="6"/>
      <c r="K346" s="6"/>
      <c r="L346" s="6"/>
      <c r="M346" s="6"/>
      <c r="N346" s="6"/>
      <c r="O346" s="6"/>
      <c r="P346" s="6"/>
      <c r="Q346" s="6"/>
    </row>
    <row r="347" spans="2:17" ht="15.75">
      <c r="B347" s="6"/>
      <c r="C347" s="6"/>
      <c r="D347" s="6"/>
      <c r="E347" s="6"/>
      <c r="F347" s="6"/>
      <c r="G347" s="6"/>
      <c r="H347" s="6"/>
      <c r="I347" s="6"/>
      <c r="J347" s="6"/>
      <c r="K347" s="6"/>
      <c r="L347" s="6"/>
      <c r="M347" s="6"/>
      <c r="N347" s="6"/>
      <c r="O347" s="6"/>
      <c r="P347" s="6"/>
      <c r="Q347" s="6"/>
    </row>
    <row r="348" spans="2:17" ht="15.75">
      <c r="B348" s="6"/>
      <c r="C348" s="6"/>
      <c r="D348" s="6"/>
      <c r="E348" s="6"/>
      <c r="F348" s="6"/>
      <c r="G348" s="6"/>
      <c r="H348" s="6"/>
      <c r="I348" s="6"/>
      <c r="J348" s="6"/>
      <c r="K348" s="6"/>
      <c r="L348" s="6"/>
      <c r="M348" s="6"/>
      <c r="N348" s="6"/>
      <c r="O348" s="6"/>
      <c r="P348" s="6"/>
      <c r="Q348" s="6"/>
    </row>
    <row r="349" spans="2:17" ht="15.75">
      <c r="B349" s="6"/>
      <c r="C349" s="6"/>
      <c r="D349" s="6"/>
      <c r="E349" s="6"/>
      <c r="F349" s="6"/>
      <c r="G349" s="6"/>
      <c r="H349" s="6"/>
      <c r="I349" s="6"/>
      <c r="J349" s="6"/>
      <c r="K349" s="6"/>
      <c r="L349" s="6"/>
      <c r="M349" s="6"/>
      <c r="N349" s="6"/>
      <c r="O349" s="6"/>
      <c r="P349" s="6"/>
      <c r="Q349" s="6"/>
    </row>
    <row r="350" spans="2:17" ht="15.75">
      <c r="B350" s="6"/>
      <c r="C350" s="6"/>
      <c r="D350" s="6"/>
      <c r="E350" s="6"/>
      <c r="F350" s="6"/>
      <c r="G350" s="6"/>
      <c r="H350" s="6"/>
      <c r="I350" s="6"/>
      <c r="J350" s="6"/>
      <c r="K350" s="6"/>
      <c r="L350" s="6"/>
      <c r="M350" s="6"/>
      <c r="N350" s="6"/>
      <c r="O350" s="6"/>
      <c r="P350" s="6"/>
      <c r="Q350" s="6"/>
    </row>
    <row r="351" spans="2:17" ht="15.75">
      <c r="B351" s="6"/>
      <c r="C351" s="6"/>
      <c r="D351" s="6"/>
      <c r="E351" s="6"/>
      <c r="F351" s="6"/>
      <c r="G351" s="6"/>
      <c r="H351" s="6"/>
      <c r="I351" s="6"/>
      <c r="J351" s="6"/>
      <c r="K351" s="6"/>
      <c r="L351" s="6"/>
      <c r="M351" s="6"/>
      <c r="N351" s="6"/>
      <c r="O351" s="6"/>
      <c r="P351" s="6"/>
      <c r="Q351" s="6"/>
    </row>
    <row r="352" spans="2:17" ht="15.75">
      <c r="B352" s="6"/>
      <c r="C352" s="6"/>
      <c r="D352" s="6"/>
      <c r="E352" s="6"/>
      <c r="F352" s="6"/>
      <c r="G352" s="6"/>
      <c r="H352" s="6"/>
      <c r="I352" s="6"/>
      <c r="J352" s="6"/>
      <c r="K352" s="6"/>
      <c r="L352" s="6"/>
      <c r="M352" s="6"/>
      <c r="N352" s="6"/>
      <c r="O352" s="6"/>
      <c r="P352" s="6"/>
      <c r="Q352" s="6"/>
    </row>
    <row r="353" spans="2:17" ht="15.75">
      <c r="B353" s="6"/>
      <c r="C353" s="6"/>
      <c r="D353" s="6"/>
      <c r="E353" s="6"/>
      <c r="F353" s="6"/>
      <c r="G353" s="6"/>
      <c r="H353" s="6"/>
      <c r="I353" s="6"/>
      <c r="J353" s="6"/>
      <c r="K353" s="6"/>
      <c r="L353" s="6"/>
      <c r="M353" s="6"/>
      <c r="N353" s="6"/>
      <c r="O353" s="6"/>
      <c r="P353" s="6"/>
      <c r="Q353" s="6"/>
    </row>
    <row r="354" spans="2:17" ht="15.75">
      <c r="B354" s="6"/>
      <c r="C354" s="6"/>
      <c r="D354" s="6"/>
      <c r="E354" s="6"/>
      <c r="F354" s="6"/>
      <c r="G354" s="6"/>
      <c r="H354" s="6"/>
      <c r="I354" s="6"/>
      <c r="J354" s="6"/>
      <c r="K354" s="6"/>
      <c r="L354" s="6"/>
      <c r="M354" s="6"/>
      <c r="N354" s="6"/>
      <c r="O354" s="6"/>
      <c r="P354" s="6"/>
      <c r="Q354" s="6"/>
    </row>
    <row r="355" spans="2:17" ht="15.75">
      <c r="B355" s="6"/>
      <c r="C355" s="6"/>
      <c r="D355" s="6"/>
      <c r="E355" s="6"/>
      <c r="F355" s="6"/>
      <c r="G355" s="6"/>
      <c r="H355" s="6"/>
      <c r="I355" s="6"/>
      <c r="J355" s="6"/>
      <c r="K355" s="6"/>
      <c r="L355" s="6"/>
      <c r="M355" s="6"/>
      <c r="N355" s="6"/>
      <c r="O355" s="6"/>
      <c r="P355" s="6"/>
      <c r="Q355" s="6"/>
    </row>
    <row r="356" spans="2:17" ht="15.75">
      <c r="B356" s="6"/>
      <c r="C356" s="6"/>
      <c r="D356" s="6"/>
      <c r="E356" s="6"/>
      <c r="F356" s="6"/>
      <c r="G356" s="6"/>
      <c r="H356" s="6"/>
      <c r="I356" s="6"/>
      <c r="J356" s="6"/>
      <c r="K356" s="6"/>
      <c r="L356" s="6"/>
      <c r="M356" s="6"/>
      <c r="N356" s="6"/>
      <c r="O356" s="6"/>
      <c r="P356" s="6"/>
      <c r="Q356" s="6"/>
    </row>
    <row r="357" spans="2:17" ht="15.75">
      <c r="B357" s="6"/>
      <c r="C357" s="6"/>
      <c r="D357" s="6"/>
      <c r="E357" s="6"/>
      <c r="F357" s="6"/>
      <c r="G357" s="6"/>
      <c r="H357" s="6"/>
      <c r="I357" s="6"/>
      <c r="J357" s="6"/>
      <c r="K357" s="6"/>
      <c r="L357" s="6"/>
      <c r="M357" s="6"/>
      <c r="N357" s="6"/>
      <c r="O357" s="6"/>
      <c r="P357" s="6"/>
      <c r="Q357" s="6"/>
    </row>
    <row r="358" spans="2:17" ht="15.75">
      <c r="B358" s="6"/>
      <c r="C358" s="6"/>
      <c r="D358" s="6"/>
      <c r="E358" s="6"/>
      <c r="F358" s="6"/>
      <c r="G358" s="6"/>
      <c r="H358" s="6"/>
      <c r="I358" s="6"/>
      <c r="J358" s="6"/>
      <c r="K358" s="6"/>
      <c r="L358" s="6"/>
      <c r="M358" s="6"/>
      <c r="N358" s="6"/>
      <c r="O358" s="6"/>
      <c r="P358" s="6"/>
      <c r="Q358" s="6"/>
    </row>
    <row r="359" spans="2:17" ht="15.75">
      <c r="B359" s="6"/>
      <c r="C359" s="6"/>
      <c r="D359" s="6"/>
      <c r="E359" s="6"/>
      <c r="F359" s="6"/>
      <c r="G359" s="6"/>
      <c r="H359" s="6"/>
      <c r="I359" s="6"/>
      <c r="J359" s="6"/>
      <c r="K359" s="6"/>
      <c r="L359" s="6"/>
      <c r="M359" s="6"/>
      <c r="N359" s="6"/>
      <c r="O359" s="6"/>
      <c r="P359" s="6"/>
      <c r="Q359" s="6"/>
    </row>
    <row r="360" spans="2:17" ht="15.75">
      <c r="B360" s="6"/>
      <c r="C360" s="6"/>
      <c r="D360" s="6"/>
      <c r="E360" s="6"/>
      <c r="F360" s="6"/>
      <c r="G360" s="6"/>
      <c r="H360" s="6"/>
      <c r="I360" s="6"/>
      <c r="J360" s="6"/>
      <c r="K360" s="6"/>
      <c r="L360" s="6"/>
      <c r="M360" s="6"/>
      <c r="N360" s="6"/>
      <c r="O360" s="6"/>
      <c r="P360" s="6"/>
      <c r="Q360" s="6"/>
    </row>
    <row r="361" spans="2:17" ht="15.75">
      <c r="B361" s="6"/>
      <c r="C361" s="6"/>
      <c r="D361" s="6"/>
      <c r="E361" s="6"/>
      <c r="F361" s="6"/>
      <c r="G361" s="6"/>
      <c r="H361" s="6"/>
      <c r="I361" s="6"/>
      <c r="J361" s="6"/>
      <c r="K361" s="6"/>
      <c r="L361" s="6"/>
      <c r="M361" s="6"/>
      <c r="N361" s="6"/>
      <c r="O361" s="6"/>
      <c r="P361" s="6"/>
      <c r="Q361" s="6"/>
    </row>
    <row r="362" spans="2:17" ht="15.75">
      <c r="B362" s="6"/>
      <c r="C362" s="6"/>
      <c r="D362" s="6"/>
      <c r="E362" s="6"/>
      <c r="F362" s="6"/>
      <c r="G362" s="6"/>
      <c r="H362" s="6"/>
      <c r="I362" s="6"/>
      <c r="J362" s="6"/>
      <c r="K362" s="6"/>
      <c r="L362" s="6"/>
      <c r="M362" s="6"/>
      <c r="N362" s="6"/>
      <c r="O362" s="6"/>
      <c r="P362" s="6"/>
      <c r="Q362" s="6"/>
    </row>
    <row r="363" spans="2:17" ht="15.75">
      <c r="B363" s="6"/>
      <c r="C363" s="6"/>
      <c r="D363" s="6"/>
      <c r="E363" s="6"/>
      <c r="F363" s="6"/>
      <c r="G363" s="6"/>
      <c r="H363" s="6"/>
      <c r="I363" s="6"/>
      <c r="J363" s="6"/>
      <c r="K363" s="6"/>
      <c r="L363" s="6"/>
      <c r="M363" s="6"/>
      <c r="N363" s="6"/>
      <c r="O363" s="6"/>
      <c r="P363" s="6"/>
      <c r="Q363" s="6"/>
    </row>
    <row r="364" spans="2:17" ht="15.75">
      <c r="B364" s="6"/>
      <c r="C364" s="6"/>
      <c r="D364" s="6"/>
      <c r="E364" s="6"/>
      <c r="F364" s="6"/>
      <c r="G364" s="6"/>
      <c r="H364" s="6"/>
      <c r="I364" s="6"/>
      <c r="J364" s="6"/>
      <c r="K364" s="6"/>
      <c r="L364" s="6"/>
      <c r="M364" s="6"/>
      <c r="N364" s="6"/>
      <c r="O364" s="6"/>
      <c r="P364" s="6"/>
      <c r="Q364" s="6"/>
    </row>
    <row r="365" spans="2:17" ht="15.75">
      <c r="B365" s="6"/>
      <c r="C365" s="6"/>
      <c r="D365" s="6"/>
      <c r="E365" s="6"/>
      <c r="F365" s="6"/>
      <c r="G365" s="6"/>
      <c r="H365" s="6"/>
      <c r="I365" s="6"/>
      <c r="J365" s="6"/>
      <c r="K365" s="6"/>
      <c r="L365" s="6"/>
      <c r="M365" s="6"/>
      <c r="N365" s="6"/>
      <c r="O365" s="6"/>
      <c r="P365" s="6"/>
      <c r="Q365" s="6"/>
    </row>
    <row r="366" spans="2:17" ht="15.75">
      <c r="B366" s="6"/>
      <c r="C366" s="6"/>
      <c r="D366" s="6"/>
      <c r="E366" s="6"/>
      <c r="F366" s="6"/>
      <c r="G366" s="6"/>
      <c r="H366" s="6"/>
      <c r="I366" s="6"/>
      <c r="J366" s="6"/>
      <c r="K366" s="6"/>
      <c r="L366" s="6"/>
      <c r="M366" s="6"/>
      <c r="N366" s="6"/>
      <c r="O366" s="6"/>
      <c r="P366" s="6"/>
      <c r="Q366" s="6"/>
    </row>
    <row r="367" spans="2:17" ht="15.75">
      <c r="B367" s="6"/>
      <c r="C367" s="6"/>
      <c r="D367" s="6"/>
      <c r="E367" s="6"/>
      <c r="F367" s="6"/>
      <c r="G367" s="6"/>
      <c r="H367" s="6"/>
      <c r="I367" s="6"/>
      <c r="J367" s="6"/>
      <c r="K367" s="6"/>
      <c r="L367" s="6"/>
      <c r="M367" s="6"/>
      <c r="N367" s="6"/>
      <c r="O367" s="6"/>
      <c r="P367" s="6"/>
      <c r="Q367" s="6"/>
    </row>
    <row r="368" spans="2:17" ht="15.75">
      <c r="B368" s="6"/>
      <c r="C368" s="6"/>
      <c r="D368" s="6"/>
      <c r="E368" s="6"/>
      <c r="F368" s="6"/>
      <c r="G368" s="6"/>
      <c r="H368" s="6"/>
      <c r="I368" s="6"/>
      <c r="J368" s="6"/>
      <c r="K368" s="6"/>
      <c r="L368" s="6"/>
      <c r="M368" s="6"/>
      <c r="N368" s="6"/>
      <c r="O368" s="6"/>
      <c r="P368" s="6"/>
      <c r="Q368" s="6"/>
    </row>
    <row r="369" spans="2:17" ht="15.75">
      <c r="B369" s="6"/>
      <c r="C369" s="6"/>
      <c r="D369" s="6"/>
      <c r="E369" s="6"/>
      <c r="F369" s="6"/>
      <c r="G369" s="6"/>
      <c r="H369" s="6"/>
      <c r="I369" s="6"/>
      <c r="J369" s="6"/>
      <c r="K369" s="6"/>
      <c r="L369" s="6"/>
      <c r="M369" s="6"/>
      <c r="N369" s="6"/>
      <c r="O369" s="6"/>
      <c r="P369" s="6"/>
      <c r="Q369" s="6"/>
    </row>
    <row r="370" spans="2:17" ht="15.75">
      <c r="B370" s="6"/>
      <c r="C370" s="6"/>
      <c r="D370" s="6"/>
      <c r="E370" s="6"/>
      <c r="F370" s="6"/>
      <c r="G370" s="6"/>
      <c r="H370" s="6"/>
      <c r="I370" s="6"/>
      <c r="J370" s="6"/>
      <c r="K370" s="6"/>
      <c r="L370" s="6"/>
      <c r="M370" s="6"/>
      <c r="N370" s="6"/>
      <c r="O370" s="6"/>
      <c r="P370" s="6"/>
      <c r="Q370" s="6"/>
    </row>
    <row r="371" spans="2:17" ht="15.75">
      <c r="B371" s="6"/>
      <c r="C371" s="6"/>
      <c r="D371" s="6"/>
      <c r="E371" s="6"/>
      <c r="F371" s="6"/>
      <c r="G371" s="6"/>
      <c r="H371" s="6"/>
      <c r="I371" s="6"/>
      <c r="J371" s="6"/>
      <c r="K371" s="6"/>
      <c r="L371" s="6"/>
      <c r="M371" s="6"/>
      <c r="N371" s="6"/>
      <c r="O371" s="6"/>
      <c r="P371" s="6"/>
      <c r="Q371" s="6"/>
    </row>
    <row r="372" spans="2:17" ht="15.75">
      <c r="B372" s="6"/>
      <c r="C372" s="6"/>
      <c r="D372" s="6"/>
      <c r="E372" s="6"/>
      <c r="F372" s="6"/>
      <c r="G372" s="6"/>
      <c r="H372" s="6"/>
      <c r="I372" s="6"/>
      <c r="J372" s="6"/>
      <c r="K372" s="6"/>
      <c r="L372" s="6"/>
      <c r="M372" s="6"/>
      <c r="N372" s="6"/>
      <c r="O372" s="6"/>
      <c r="P372" s="6"/>
      <c r="Q372" s="6"/>
    </row>
    <row r="373" spans="2:17" ht="15.75">
      <c r="B373" s="6"/>
      <c r="C373" s="6"/>
      <c r="D373" s="6"/>
      <c r="E373" s="6"/>
      <c r="F373" s="6"/>
      <c r="G373" s="6"/>
      <c r="H373" s="6"/>
      <c r="I373" s="6"/>
      <c r="J373" s="6"/>
      <c r="K373" s="6"/>
      <c r="L373" s="6"/>
      <c r="M373" s="6"/>
      <c r="N373" s="6"/>
      <c r="O373" s="6"/>
      <c r="P373" s="6"/>
      <c r="Q373" s="6"/>
    </row>
    <row r="374" spans="2:17" ht="15.75">
      <c r="B374" s="6"/>
      <c r="C374" s="6"/>
      <c r="D374" s="6"/>
      <c r="E374" s="6"/>
      <c r="F374" s="6"/>
      <c r="G374" s="6"/>
      <c r="H374" s="6"/>
      <c r="I374" s="6"/>
      <c r="J374" s="6"/>
      <c r="K374" s="6"/>
      <c r="L374" s="6"/>
      <c r="M374" s="6"/>
      <c r="N374" s="6"/>
      <c r="O374" s="6"/>
      <c r="P374" s="6"/>
      <c r="Q374" s="6"/>
    </row>
    <row r="375" spans="2:17" ht="15.75">
      <c r="B375" s="6"/>
      <c r="C375" s="6"/>
      <c r="D375" s="6"/>
      <c r="E375" s="6"/>
      <c r="F375" s="6"/>
      <c r="G375" s="6"/>
      <c r="H375" s="6"/>
      <c r="I375" s="6"/>
      <c r="J375" s="6"/>
      <c r="K375" s="6"/>
      <c r="L375" s="6"/>
      <c r="M375" s="6"/>
      <c r="N375" s="6"/>
      <c r="O375" s="6"/>
      <c r="P375" s="6"/>
      <c r="Q375" s="6"/>
    </row>
    <row r="376" spans="2:17" ht="15.75">
      <c r="B376" s="6"/>
      <c r="C376" s="6"/>
      <c r="D376" s="6"/>
      <c r="E376" s="6"/>
      <c r="F376" s="6"/>
      <c r="G376" s="6"/>
      <c r="H376" s="6"/>
      <c r="I376" s="6"/>
      <c r="J376" s="6"/>
      <c r="K376" s="6"/>
      <c r="L376" s="6"/>
      <c r="M376" s="6"/>
      <c r="N376" s="6"/>
      <c r="O376" s="6"/>
      <c r="P376" s="6"/>
      <c r="Q376" s="6"/>
    </row>
    <row r="377" spans="2:17" ht="15.75">
      <c r="B377" s="6"/>
      <c r="C377" s="6"/>
      <c r="D377" s="6"/>
      <c r="E377" s="6"/>
      <c r="F377" s="6"/>
      <c r="G377" s="6"/>
      <c r="H377" s="6"/>
      <c r="I377" s="6"/>
      <c r="J377" s="6"/>
      <c r="K377" s="6"/>
      <c r="L377" s="6"/>
      <c r="M377" s="6"/>
      <c r="N377" s="6"/>
      <c r="O377" s="6"/>
      <c r="P377" s="6"/>
      <c r="Q377" s="6"/>
    </row>
    <row r="378" spans="2:17" ht="15.75">
      <c r="B378" s="6"/>
      <c r="C378" s="6"/>
      <c r="D378" s="6"/>
      <c r="E378" s="6"/>
      <c r="F378" s="6"/>
      <c r="G378" s="6"/>
      <c r="H378" s="6"/>
      <c r="I378" s="6"/>
      <c r="J378" s="6"/>
      <c r="K378" s="6"/>
      <c r="L378" s="6"/>
      <c r="M378" s="6"/>
      <c r="N378" s="6"/>
      <c r="O378" s="6"/>
      <c r="P378" s="6"/>
      <c r="Q378" s="6"/>
    </row>
    <row r="379" spans="2:17" ht="15.75">
      <c r="B379" s="6"/>
      <c r="C379" s="6"/>
      <c r="D379" s="6"/>
      <c r="E379" s="6"/>
      <c r="F379" s="6"/>
      <c r="G379" s="6"/>
      <c r="H379" s="6"/>
      <c r="I379" s="6"/>
      <c r="J379" s="6"/>
      <c r="K379" s="6"/>
      <c r="L379" s="6"/>
      <c r="M379" s="6"/>
      <c r="N379" s="6"/>
      <c r="O379" s="6"/>
      <c r="P379" s="6"/>
      <c r="Q379" s="6"/>
    </row>
    <row r="380" spans="2:17" ht="15.75">
      <c r="B380" s="6"/>
      <c r="C380" s="6"/>
      <c r="D380" s="6"/>
      <c r="E380" s="6"/>
      <c r="F380" s="6"/>
      <c r="G380" s="6"/>
      <c r="H380" s="6"/>
      <c r="I380" s="6"/>
      <c r="J380" s="6"/>
      <c r="K380" s="6"/>
      <c r="L380" s="6"/>
      <c r="M380" s="6"/>
      <c r="N380" s="6"/>
      <c r="O380" s="6"/>
      <c r="P380" s="6"/>
      <c r="Q380" s="6"/>
    </row>
    <row r="381" spans="2:17" ht="15.75">
      <c r="B381" s="6"/>
      <c r="C381" s="6"/>
      <c r="D381" s="6"/>
      <c r="E381" s="6"/>
      <c r="F381" s="6"/>
      <c r="G381" s="6"/>
      <c r="H381" s="6"/>
      <c r="I381" s="6"/>
      <c r="J381" s="6"/>
      <c r="K381" s="6"/>
      <c r="L381" s="6"/>
      <c r="M381" s="6"/>
      <c r="N381" s="6"/>
      <c r="O381" s="6"/>
      <c r="P381" s="6"/>
      <c r="Q381" s="6"/>
    </row>
    <row r="382" spans="2:17" ht="15.75">
      <c r="B382" s="6"/>
      <c r="C382" s="6"/>
      <c r="D382" s="6"/>
      <c r="E382" s="6"/>
      <c r="F382" s="6"/>
      <c r="G382" s="6"/>
      <c r="H382" s="6"/>
      <c r="I382" s="6"/>
      <c r="J382" s="6"/>
      <c r="K382" s="6"/>
      <c r="L382" s="6"/>
      <c r="M382" s="6"/>
      <c r="N382" s="6"/>
      <c r="O382" s="6"/>
      <c r="P382" s="6"/>
      <c r="Q382" s="6"/>
    </row>
    <row r="383" spans="2:17" ht="15.75">
      <c r="B383" s="6"/>
      <c r="C383" s="6"/>
      <c r="D383" s="6"/>
      <c r="E383" s="6"/>
      <c r="F383" s="6"/>
      <c r="G383" s="6"/>
      <c r="H383" s="6"/>
      <c r="I383" s="6"/>
      <c r="J383" s="6"/>
      <c r="K383" s="6"/>
      <c r="L383" s="6"/>
      <c r="M383" s="6"/>
      <c r="N383" s="6"/>
      <c r="O383" s="6"/>
      <c r="P383" s="6"/>
      <c r="Q383" s="6"/>
    </row>
    <row r="384" spans="2:17" ht="15.75">
      <c r="B384" s="6"/>
      <c r="C384" s="6"/>
      <c r="D384" s="6"/>
      <c r="E384" s="6"/>
      <c r="F384" s="6"/>
      <c r="G384" s="6"/>
      <c r="H384" s="6"/>
      <c r="I384" s="6"/>
      <c r="J384" s="6"/>
      <c r="K384" s="6"/>
      <c r="L384" s="6"/>
      <c r="M384" s="6"/>
      <c r="N384" s="6"/>
      <c r="O384" s="6"/>
      <c r="P384" s="6"/>
      <c r="Q384" s="6"/>
    </row>
    <row r="385" spans="2:17" ht="15.75">
      <c r="B385" s="6"/>
      <c r="C385" s="6"/>
      <c r="D385" s="6"/>
      <c r="E385" s="6"/>
      <c r="F385" s="6"/>
      <c r="G385" s="6"/>
      <c r="H385" s="6"/>
      <c r="I385" s="6"/>
      <c r="J385" s="6"/>
      <c r="K385" s="6"/>
      <c r="L385" s="6"/>
      <c r="M385" s="6"/>
      <c r="N385" s="6"/>
      <c r="O385" s="6"/>
      <c r="P385" s="6"/>
      <c r="Q385" s="6"/>
    </row>
    <row r="386" spans="2:17" ht="15.75">
      <c r="B386" s="6"/>
      <c r="C386" s="6"/>
      <c r="D386" s="6"/>
      <c r="E386" s="6"/>
      <c r="F386" s="6"/>
      <c r="G386" s="6"/>
      <c r="H386" s="6"/>
      <c r="I386" s="6"/>
      <c r="J386" s="6"/>
      <c r="K386" s="6"/>
      <c r="L386" s="6"/>
      <c r="M386" s="6"/>
      <c r="N386" s="6"/>
      <c r="O386" s="6"/>
      <c r="P386" s="6"/>
      <c r="Q386" s="6"/>
    </row>
    <row r="387" spans="2:17" ht="15.75">
      <c r="B387" s="6"/>
      <c r="C387" s="6"/>
      <c r="D387" s="6"/>
      <c r="E387" s="6"/>
      <c r="F387" s="6"/>
      <c r="G387" s="6"/>
      <c r="H387" s="6"/>
      <c r="I387" s="6"/>
      <c r="J387" s="6"/>
      <c r="K387" s="6"/>
      <c r="L387" s="6"/>
      <c r="M387" s="6"/>
      <c r="N387" s="6"/>
      <c r="O387" s="6"/>
      <c r="P387" s="6"/>
      <c r="Q387" s="6"/>
    </row>
    <row r="388" spans="2:17" ht="15.75">
      <c r="B388" s="6"/>
      <c r="C388" s="6"/>
      <c r="D388" s="6"/>
      <c r="E388" s="6"/>
      <c r="F388" s="6"/>
      <c r="G388" s="6"/>
      <c r="H388" s="6"/>
      <c r="I388" s="6"/>
      <c r="J388" s="6"/>
      <c r="K388" s="6"/>
      <c r="L388" s="6"/>
      <c r="M388" s="6"/>
      <c r="N388" s="6"/>
      <c r="O388" s="6"/>
      <c r="P388" s="6"/>
      <c r="Q388" s="6"/>
    </row>
    <row r="389" spans="2:17" ht="15.75">
      <c r="B389" s="6"/>
      <c r="C389" s="6"/>
      <c r="D389" s="6"/>
      <c r="E389" s="6"/>
      <c r="F389" s="6"/>
      <c r="G389" s="6"/>
      <c r="H389" s="6"/>
      <c r="I389" s="6"/>
      <c r="J389" s="6"/>
      <c r="K389" s="6"/>
      <c r="L389" s="6"/>
      <c r="M389" s="6"/>
      <c r="N389" s="6"/>
      <c r="O389" s="6"/>
      <c r="P389" s="6"/>
      <c r="Q389" s="6"/>
    </row>
    <row r="390" spans="2:17" ht="15.75">
      <c r="B390" s="6"/>
      <c r="C390" s="6"/>
      <c r="D390" s="6"/>
      <c r="E390" s="6"/>
      <c r="F390" s="6"/>
      <c r="G390" s="6"/>
      <c r="H390" s="6"/>
      <c r="I390" s="6"/>
      <c r="J390" s="6"/>
      <c r="K390" s="6"/>
      <c r="L390" s="6"/>
      <c r="M390" s="6"/>
      <c r="N390" s="6"/>
      <c r="O390" s="6"/>
      <c r="P390" s="6"/>
      <c r="Q390" s="6"/>
    </row>
    <row r="391" spans="2:17" ht="15.75">
      <c r="B391" s="6"/>
      <c r="C391" s="6"/>
      <c r="D391" s="6"/>
      <c r="E391" s="6"/>
      <c r="F391" s="6"/>
      <c r="G391" s="6"/>
      <c r="H391" s="6"/>
      <c r="I391" s="6"/>
      <c r="J391" s="6"/>
      <c r="K391" s="6"/>
      <c r="L391" s="6"/>
      <c r="M391" s="6"/>
      <c r="N391" s="6"/>
      <c r="O391" s="6"/>
      <c r="P391" s="6"/>
      <c r="Q391" s="6"/>
    </row>
    <row r="392" spans="2:17" ht="15.75">
      <c r="B392" s="6"/>
      <c r="C392" s="6"/>
      <c r="D392" s="6"/>
      <c r="E392" s="6"/>
      <c r="F392" s="6"/>
      <c r="G392" s="6"/>
      <c r="H392" s="6"/>
      <c r="I392" s="6"/>
      <c r="J392" s="6"/>
      <c r="K392" s="6"/>
      <c r="L392" s="6"/>
      <c r="M392" s="6"/>
      <c r="N392" s="6"/>
      <c r="O392" s="6"/>
      <c r="P392" s="6"/>
      <c r="Q392" s="6"/>
    </row>
    <row r="393" spans="2:17" ht="15.75">
      <c r="B393" s="6"/>
      <c r="C393" s="6"/>
      <c r="D393" s="6"/>
      <c r="E393" s="6"/>
      <c r="F393" s="6"/>
      <c r="G393" s="6"/>
      <c r="H393" s="6"/>
      <c r="I393" s="6"/>
      <c r="J393" s="6"/>
      <c r="K393" s="6"/>
      <c r="L393" s="6"/>
      <c r="M393" s="6"/>
      <c r="N393" s="6"/>
      <c r="O393" s="6"/>
      <c r="P393" s="6"/>
      <c r="Q393" s="6"/>
    </row>
    <row r="394" spans="2:17" ht="15.75">
      <c r="B394" s="6"/>
      <c r="C394" s="6"/>
      <c r="D394" s="6"/>
      <c r="E394" s="6"/>
      <c r="F394" s="6"/>
      <c r="G394" s="6"/>
      <c r="H394" s="6"/>
      <c r="I394" s="6"/>
      <c r="J394" s="6"/>
      <c r="K394" s="6"/>
      <c r="L394" s="6"/>
      <c r="M394" s="6"/>
      <c r="N394" s="6"/>
      <c r="O394" s="6"/>
      <c r="P394" s="6"/>
      <c r="Q394" s="6"/>
    </row>
    <row r="395" spans="2:17" ht="15.75">
      <c r="B395" s="6"/>
      <c r="C395" s="6"/>
      <c r="D395" s="6"/>
      <c r="E395" s="6"/>
      <c r="F395" s="6"/>
      <c r="G395" s="6"/>
      <c r="H395" s="6"/>
      <c r="I395" s="6"/>
      <c r="J395" s="6"/>
      <c r="K395" s="6"/>
      <c r="L395" s="6"/>
      <c r="M395" s="6"/>
      <c r="N395" s="6"/>
      <c r="O395" s="6"/>
      <c r="P395" s="6"/>
      <c r="Q395" s="6"/>
    </row>
    <row r="396" spans="2:17" ht="15.75">
      <c r="B396" s="6"/>
      <c r="C396" s="6"/>
      <c r="D396" s="6"/>
      <c r="E396" s="6"/>
      <c r="F396" s="6"/>
      <c r="G396" s="6"/>
      <c r="H396" s="6"/>
      <c r="I396" s="6"/>
      <c r="J396" s="6"/>
      <c r="K396" s="6"/>
      <c r="L396" s="6"/>
      <c r="M396" s="6"/>
      <c r="N396" s="6"/>
      <c r="O396" s="6"/>
      <c r="P396" s="6"/>
      <c r="Q396" s="6"/>
    </row>
    <row r="397" spans="2:17" ht="15.75">
      <c r="B397" s="6"/>
      <c r="C397" s="6"/>
      <c r="D397" s="6"/>
      <c r="E397" s="6"/>
      <c r="F397" s="6"/>
      <c r="G397" s="6"/>
      <c r="H397" s="6"/>
      <c r="I397" s="6"/>
      <c r="J397" s="6"/>
      <c r="K397" s="6"/>
      <c r="L397" s="6"/>
      <c r="M397" s="6"/>
      <c r="N397" s="6"/>
      <c r="O397" s="6"/>
      <c r="P397" s="6"/>
      <c r="Q397" s="6"/>
    </row>
    <row r="398" spans="2:17" ht="15.75">
      <c r="B398" s="6"/>
      <c r="C398" s="6"/>
      <c r="D398" s="6"/>
      <c r="E398" s="6"/>
      <c r="F398" s="6"/>
      <c r="G398" s="6"/>
      <c r="H398" s="6"/>
      <c r="I398" s="6"/>
      <c r="J398" s="6"/>
      <c r="K398" s="6"/>
      <c r="L398" s="6"/>
      <c r="M398" s="6"/>
      <c r="N398" s="6"/>
      <c r="O398" s="6"/>
      <c r="P398" s="6"/>
      <c r="Q398" s="6"/>
    </row>
    <row r="399" spans="2:17" ht="15.75">
      <c r="B399" s="6"/>
      <c r="C399" s="6"/>
      <c r="D399" s="6"/>
      <c r="E399" s="6"/>
      <c r="F399" s="6"/>
      <c r="G399" s="6"/>
      <c r="H399" s="6"/>
      <c r="I399" s="6"/>
      <c r="J399" s="6"/>
      <c r="K399" s="6"/>
      <c r="L399" s="6"/>
      <c r="M399" s="6"/>
      <c r="N399" s="6"/>
      <c r="O399" s="6"/>
      <c r="P399" s="6"/>
      <c r="Q399" s="6"/>
    </row>
    <row r="400" spans="2:17" ht="15.75">
      <c r="B400" s="6"/>
      <c r="C400" s="6"/>
      <c r="D400" s="6"/>
      <c r="E400" s="6"/>
      <c r="F400" s="6"/>
      <c r="G400" s="6"/>
      <c r="H400" s="6"/>
      <c r="I400" s="6"/>
      <c r="J400" s="6"/>
      <c r="K400" s="6"/>
      <c r="L400" s="6"/>
      <c r="M400" s="6"/>
      <c r="N400" s="6"/>
      <c r="O400" s="6"/>
      <c r="P400" s="6"/>
      <c r="Q400" s="6"/>
    </row>
    <row r="401" spans="2:17" ht="15.75">
      <c r="B401" s="6"/>
      <c r="C401" s="6"/>
      <c r="D401" s="6"/>
      <c r="E401" s="6"/>
      <c r="F401" s="6"/>
      <c r="G401" s="6"/>
      <c r="H401" s="6"/>
      <c r="I401" s="6"/>
      <c r="J401" s="6"/>
      <c r="K401" s="6"/>
      <c r="L401" s="6"/>
      <c r="M401" s="6"/>
      <c r="N401" s="6"/>
      <c r="O401" s="6"/>
      <c r="P401" s="6"/>
      <c r="Q401" s="6"/>
    </row>
    <row r="402" spans="2:17" ht="15.75">
      <c r="B402" s="6"/>
      <c r="C402" s="6"/>
      <c r="D402" s="6"/>
      <c r="E402" s="6"/>
      <c r="F402" s="6"/>
      <c r="G402" s="6"/>
      <c r="H402" s="6"/>
      <c r="I402" s="6"/>
      <c r="J402" s="6"/>
      <c r="K402" s="6"/>
      <c r="L402" s="6"/>
      <c r="M402" s="6"/>
      <c r="N402" s="6"/>
      <c r="O402" s="6"/>
      <c r="P402" s="6"/>
      <c r="Q402" s="6"/>
    </row>
    <row r="403" spans="2:17" ht="15.75">
      <c r="B403" s="6"/>
      <c r="C403" s="6"/>
      <c r="D403" s="6"/>
      <c r="E403" s="6"/>
      <c r="F403" s="6"/>
      <c r="G403" s="6"/>
      <c r="H403" s="6"/>
      <c r="I403" s="6"/>
      <c r="J403" s="6"/>
      <c r="K403" s="6"/>
      <c r="L403" s="6"/>
      <c r="M403" s="6"/>
      <c r="N403" s="6"/>
      <c r="O403" s="6"/>
      <c r="P403" s="6"/>
      <c r="Q403" s="6"/>
    </row>
    <row r="404" spans="2:17" ht="15.75">
      <c r="B404" s="6"/>
      <c r="C404" s="6"/>
      <c r="D404" s="6"/>
      <c r="E404" s="6"/>
      <c r="F404" s="6"/>
      <c r="G404" s="6"/>
      <c r="H404" s="6"/>
      <c r="I404" s="6"/>
      <c r="J404" s="6"/>
      <c r="K404" s="6"/>
      <c r="L404" s="6"/>
      <c r="M404" s="6"/>
      <c r="N404" s="6"/>
      <c r="O404" s="6"/>
      <c r="P404" s="6"/>
      <c r="Q404" s="6"/>
    </row>
    <row r="405" spans="2:17" ht="15.75">
      <c r="B405" s="6"/>
      <c r="C405" s="6"/>
      <c r="D405" s="6"/>
      <c r="E405" s="6"/>
      <c r="F405" s="6"/>
      <c r="G405" s="6"/>
      <c r="H405" s="6"/>
      <c r="I405" s="6"/>
      <c r="J405" s="6"/>
      <c r="K405" s="6"/>
      <c r="L405" s="6"/>
      <c r="M405" s="6"/>
      <c r="N405" s="6"/>
      <c r="O405" s="6"/>
      <c r="P405" s="6"/>
      <c r="Q405" s="6"/>
    </row>
    <row r="406" spans="2:17" ht="15.75">
      <c r="B406" s="6"/>
      <c r="C406" s="6"/>
      <c r="D406" s="6"/>
      <c r="E406" s="6"/>
      <c r="F406" s="6"/>
      <c r="G406" s="6"/>
      <c r="H406" s="6"/>
      <c r="I406" s="6"/>
      <c r="J406" s="6"/>
      <c r="K406" s="6"/>
      <c r="L406" s="6"/>
      <c r="M406" s="6"/>
      <c r="N406" s="6"/>
      <c r="O406" s="6"/>
      <c r="P406" s="6"/>
      <c r="Q406" s="6"/>
    </row>
    <row r="407" spans="2:17" ht="15.75">
      <c r="B407" s="6"/>
      <c r="C407" s="6"/>
      <c r="D407" s="6"/>
      <c r="E407" s="6"/>
      <c r="F407" s="6"/>
      <c r="G407" s="6"/>
      <c r="H407" s="6"/>
      <c r="I407" s="6"/>
      <c r="J407" s="6"/>
      <c r="K407" s="6"/>
      <c r="L407" s="6"/>
      <c r="M407" s="6"/>
      <c r="N407" s="6"/>
      <c r="O407" s="6"/>
      <c r="P407" s="6"/>
      <c r="Q407" s="6"/>
    </row>
    <row r="408" spans="2:17" ht="15.75">
      <c r="B408" s="6"/>
      <c r="C408" s="6"/>
      <c r="D408" s="6"/>
      <c r="E408" s="6"/>
      <c r="F408" s="6"/>
      <c r="G408" s="6"/>
      <c r="H408" s="6"/>
      <c r="I408" s="6"/>
      <c r="J408" s="6"/>
      <c r="K408" s="6"/>
      <c r="L408" s="6"/>
      <c r="M408" s="6"/>
      <c r="N408" s="6"/>
      <c r="O408" s="6"/>
      <c r="P408" s="6"/>
      <c r="Q408" s="6"/>
    </row>
    <row r="409" spans="2:17" ht="15.75">
      <c r="B409" s="6"/>
      <c r="C409" s="6"/>
      <c r="D409" s="6"/>
      <c r="E409" s="6"/>
      <c r="F409" s="6"/>
      <c r="G409" s="6"/>
      <c r="H409" s="6"/>
      <c r="I409" s="6"/>
      <c r="J409" s="6"/>
      <c r="K409" s="6"/>
      <c r="L409" s="6"/>
      <c r="M409" s="6"/>
      <c r="N409" s="6"/>
      <c r="O409" s="6"/>
      <c r="P409" s="6"/>
      <c r="Q409" s="6"/>
    </row>
    <row r="410" spans="2:17" ht="15.75">
      <c r="B410" s="6"/>
      <c r="C410" s="6"/>
      <c r="D410" s="6"/>
      <c r="E410" s="6"/>
      <c r="F410" s="6"/>
      <c r="G410" s="6"/>
      <c r="H410" s="6"/>
      <c r="I410" s="6"/>
      <c r="J410" s="6"/>
      <c r="K410" s="6"/>
      <c r="L410" s="6"/>
      <c r="M410" s="6"/>
      <c r="N410" s="6"/>
      <c r="O410" s="6"/>
      <c r="P410" s="6"/>
      <c r="Q410" s="6"/>
    </row>
    <row r="411" spans="2:17" ht="15.75">
      <c r="B411" s="6"/>
      <c r="C411" s="6"/>
      <c r="D411" s="6"/>
      <c r="E411" s="6"/>
      <c r="F411" s="6"/>
      <c r="G411" s="6"/>
      <c r="H411" s="6"/>
      <c r="I411" s="6"/>
      <c r="J411" s="6"/>
      <c r="K411" s="6"/>
      <c r="L411" s="6"/>
      <c r="M411" s="6"/>
      <c r="N411" s="6"/>
      <c r="O411" s="6"/>
      <c r="P411" s="6"/>
      <c r="Q411" s="6"/>
    </row>
    <row r="412" spans="2:17" ht="15.75">
      <c r="B412" s="6"/>
      <c r="C412" s="6"/>
      <c r="D412" s="6"/>
      <c r="E412" s="6"/>
      <c r="F412" s="6"/>
      <c r="G412" s="6"/>
      <c r="H412" s="6"/>
      <c r="I412" s="6"/>
      <c r="J412" s="6"/>
      <c r="K412" s="6"/>
      <c r="L412" s="6"/>
      <c r="M412" s="6"/>
      <c r="N412" s="6"/>
      <c r="O412" s="6"/>
      <c r="P412" s="6"/>
      <c r="Q412" s="6"/>
    </row>
    <row r="413" spans="2:17" ht="15.75">
      <c r="B413" s="6"/>
      <c r="C413" s="6"/>
      <c r="D413" s="6"/>
      <c r="E413" s="6"/>
      <c r="F413" s="6"/>
      <c r="G413" s="6"/>
      <c r="H413" s="6"/>
      <c r="I413" s="6"/>
      <c r="J413" s="6"/>
      <c r="K413" s="6"/>
      <c r="L413" s="6"/>
      <c r="M413" s="6"/>
      <c r="N413" s="6"/>
      <c r="O413" s="6"/>
      <c r="P413" s="6"/>
      <c r="Q413" s="6"/>
    </row>
    <row r="414" spans="2:17" ht="15.75">
      <c r="B414" s="6"/>
      <c r="C414" s="6"/>
      <c r="D414" s="6"/>
      <c r="E414" s="6"/>
      <c r="F414" s="6"/>
      <c r="G414" s="6"/>
      <c r="H414" s="6"/>
      <c r="I414" s="6"/>
      <c r="J414" s="6"/>
      <c r="K414" s="6"/>
      <c r="L414" s="6"/>
      <c r="M414" s="6"/>
      <c r="N414" s="6"/>
      <c r="O414" s="6"/>
      <c r="P414" s="6"/>
      <c r="Q414" s="6"/>
    </row>
    <row r="415" spans="2:17" ht="15.75">
      <c r="B415" s="6"/>
      <c r="C415" s="6"/>
      <c r="D415" s="6"/>
      <c r="E415" s="6"/>
      <c r="F415" s="6"/>
      <c r="G415" s="6"/>
      <c r="H415" s="6"/>
      <c r="I415" s="6"/>
      <c r="J415" s="6"/>
      <c r="K415" s="6"/>
      <c r="L415" s="6"/>
      <c r="M415" s="6"/>
      <c r="N415" s="6"/>
      <c r="O415" s="6"/>
      <c r="P415" s="6"/>
      <c r="Q415" s="6"/>
    </row>
    <row r="416" spans="2:17" ht="15.75">
      <c r="B416" s="6"/>
      <c r="C416" s="6"/>
      <c r="D416" s="6"/>
      <c r="E416" s="6"/>
      <c r="F416" s="6"/>
      <c r="G416" s="6"/>
      <c r="H416" s="6"/>
      <c r="I416" s="6"/>
      <c r="J416" s="6"/>
      <c r="K416" s="6"/>
      <c r="L416" s="6"/>
      <c r="M416" s="6"/>
      <c r="N416" s="6"/>
      <c r="O416" s="6"/>
      <c r="P416" s="6"/>
      <c r="Q416" s="6"/>
    </row>
    <row r="417" spans="2:17" ht="15.75">
      <c r="B417" s="6"/>
      <c r="C417" s="6"/>
      <c r="D417" s="6"/>
      <c r="E417" s="6"/>
      <c r="F417" s="6"/>
      <c r="G417" s="6"/>
      <c r="H417" s="6"/>
      <c r="I417" s="6"/>
      <c r="J417" s="6"/>
      <c r="K417" s="6"/>
      <c r="L417" s="6"/>
      <c r="M417" s="6"/>
      <c r="N417" s="6"/>
      <c r="O417" s="6"/>
      <c r="P417" s="6"/>
      <c r="Q417" s="6"/>
    </row>
    <row r="418" spans="2:17" ht="15.75">
      <c r="B418" s="6"/>
      <c r="C418" s="6"/>
      <c r="D418" s="6"/>
      <c r="E418" s="6"/>
      <c r="F418" s="6"/>
      <c r="G418" s="6"/>
      <c r="H418" s="6"/>
      <c r="I418" s="6"/>
      <c r="J418" s="6"/>
      <c r="K418" s="6"/>
      <c r="L418" s="6"/>
      <c r="M418" s="6"/>
      <c r="N418" s="6"/>
      <c r="O418" s="6"/>
      <c r="P418" s="6"/>
      <c r="Q418" s="6"/>
    </row>
    <row r="419" spans="2:17" ht="15.75">
      <c r="B419" s="6"/>
      <c r="C419" s="6"/>
      <c r="D419" s="6"/>
      <c r="E419" s="6"/>
      <c r="F419" s="6"/>
      <c r="G419" s="6"/>
      <c r="H419" s="6"/>
      <c r="I419" s="6"/>
      <c r="J419" s="6"/>
      <c r="K419" s="6"/>
      <c r="L419" s="6"/>
      <c r="M419" s="6"/>
      <c r="N419" s="6"/>
      <c r="O419" s="6"/>
      <c r="P419" s="6"/>
      <c r="Q419" s="6"/>
    </row>
    <row r="420" spans="2:17" ht="15.75">
      <c r="B420" s="6"/>
      <c r="C420" s="6"/>
      <c r="D420" s="6"/>
      <c r="E420" s="6"/>
      <c r="F420" s="6"/>
      <c r="G420" s="6"/>
      <c r="H420" s="6"/>
      <c r="I420" s="6"/>
      <c r="J420" s="6"/>
      <c r="K420" s="6"/>
      <c r="L420" s="6"/>
      <c r="M420" s="6"/>
      <c r="N420" s="6"/>
      <c r="O420" s="6"/>
      <c r="P420" s="6"/>
      <c r="Q420" s="6"/>
    </row>
    <row r="421" spans="2:17" ht="15.75">
      <c r="B421" s="6"/>
      <c r="C421" s="6"/>
      <c r="D421" s="6"/>
      <c r="E421" s="6"/>
      <c r="F421" s="6"/>
      <c r="G421" s="6"/>
      <c r="H421" s="6"/>
      <c r="I421" s="6"/>
      <c r="J421" s="6"/>
      <c r="K421" s="6"/>
      <c r="L421" s="6"/>
      <c r="M421" s="6"/>
      <c r="N421" s="6"/>
      <c r="O421" s="6"/>
      <c r="P421" s="6"/>
      <c r="Q421" s="6"/>
    </row>
    <row r="422" spans="2:17" ht="15.75">
      <c r="B422" s="6"/>
      <c r="C422" s="6"/>
      <c r="D422" s="6"/>
      <c r="E422" s="6"/>
      <c r="F422" s="6"/>
      <c r="G422" s="6"/>
      <c r="H422" s="6"/>
      <c r="I422" s="6"/>
      <c r="J422" s="6"/>
      <c r="K422" s="6"/>
      <c r="L422" s="6"/>
      <c r="M422" s="6"/>
      <c r="N422" s="6"/>
      <c r="O422" s="6"/>
      <c r="P422" s="6"/>
      <c r="Q422" s="6"/>
    </row>
    <row r="423" spans="2:17" ht="15.75">
      <c r="B423" s="6"/>
      <c r="C423" s="6"/>
      <c r="D423" s="6"/>
      <c r="E423" s="6"/>
      <c r="F423" s="6"/>
      <c r="G423" s="6"/>
      <c r="H423" s="6"/>
      <c r="I423" s="6"/>
      <c r="J423" s="6"/>
      <c r="K423" s="6"/>
      <c r="L423" s="6"/>
      <c r="M423" s="6"/>
      <c r="N423" s="6"/>
      <c r="O423" s="6"/>
      <c r="P423" s="6"/>
      <c r="Q423" s="6"/>
    </row>
    <row r="424" spans="2:17" ht="15.75">
      <c r="B424" s="6"/>
      <c r="C424" s="6"/>
      <c r="D424" s="6"/>
      <c r="E424" s="6"/>
      <c r="F424" s="6"/>
      <c r="G424" s="6"/>
      <c r="H424" s="6"/>
      <c r="I424" s="6"/>
      <c r="J424" s="6"/>
      <c r="K424" s="6"/>
      <c r="L424" s="6"/>
      <c r="M424" s="6"/>
      <c r="N424" s="6"/>
      <c r="O424" s="6"/>
      <c r="P424" s="6"/>
      <c r="Q424" s="6"/>
    </row>
    <row r="425" spans="2:17" ht="15.75">
      <c r="B425" s="6"/>
      <c r="C425" s="6"/>
      <c r="D425" s="6"/>
      <c r="E425" s="6"/>
      <c r="F425" s="6"/>
      <c r="G425" s="6"/>
      <c r="H425" s="6"/>
      <c r="I425" s="6"/>
      <c r="J425" s="6"/>
      <c r="K425" s="6"/>
      <c r="L425" s="6"/>
      <c r="M425" s="6"/>
      <c r="N425" s="6"/>
      <c r="O425" s="6"/>
      <c r="P425" s="6"/>
      <c r="Q425" s="6"/>
    </row>
    <row r="426" spans="2:17" ht="15.75">
      <c r="B426" s="6"/>
      <c r="C426" s="6"/>
      <c r="D426" s="6"/>
      <c r="E426" s="6"/>
      <c r="F426" s="6"/>
      <c r="G426" s="6"/>
      <c r="H426" s="6"/>
      <c r="I426" s="6"/>
      <c r="J426" s="6"/>
      <c r="K426" s="6"/>
      <c r="L426" s="6"/>
      <c r="M426" s="6"/>
      <c r="N426" s="6"/>
      <c r="O426" s="6"/>
      <c r="P426" s="6"/>
      <c r="Q426" s="6"/>
    </row>
    <row r="427" spans="2:17" ht="15.75">
      <c r="B427" s="6"/>
      <c r="C427" s="6"/>
      <c r="D427" s="6"/>
      <c r="E427" s="6"/>
      <c r="F427" s="6"/>
      <c r="G427" s="6"/>
      <c r="H427" s="6"/>
      <c r="I427" s="6"/>
      <c r="J427" s="6"/>
      <c r="K427" s="6"/>
      <c r="L427" s="6"/>
      <c r="M427" s="6"/>
      <c r="N427" s="6"/>
      <c r="O427" s="6"/>
      <c r="P427" s="6"/>
      <c r="Q427" s="6"/>
    </row>
    <row r="428" spans="2:17" ht="15.75">
      <c r="B428" s="6"/>
      <c r="C428" s="6"/>
      <c r="D428" s="6"/>
      <c r="E428" s="6"/>
      <c r="F428" s="6"/>
      <c r="G428" s="6"/>
      <c r="H428" s="6"/>
      <c r="I428" s="6"/>
      <c r="J428" s="6"/>
      <c r="K428" s="6"/>
      <c r="L428" s="6"/>
      <c r="M428" s="6"/>
      <c r="N428" s="6"/>
      <c r="O428" s="6"/>
      <c r="P428" s="6"/>
      <c r="Q428" s="6"/>
    </row>
    <row r="429" spans="2:17" ht="15.75">
      <c r="B429" s="6"/>
      <c r="C429" s="6"/>
      <c r="D429" s="6"/>
      <c r="E429" s="6"/>
      <c r="F429" s="6"/>
      <c r="G429" s="6"/>
      <c r="H429" s="6"/>
      <c r="I429" s="6"/>
      <c r="J429" s="6"/>
      <c r="K429" s="6"/>
      <c r="L429" s="6"/>
      <c r="M429" s="6"/>
      <c r="N429" s="6"/>
      <c r="O429" s="6"/>
      <c r="P429" s="6"/>
      <c r="Q429" s="6"/>
    </row>
    <row r="430" spans="2:17" ht="15.75">
      <c r="B430" s="6"/>
      <c r="C430" s="6"/>
      <c r="D430" s="6"/>
      <c r="E430" s="6"/>
      <c r="F430" s="6"/>
      <c r="G430" s="6"/>
      <c r="H430" s="6"/>
      <c r="I430" s="6"/>
      <c r="J430" s="6"/>
      <c r="K430" s="6"/>
      <c r="L430" s="6"/>
      <c r="M430" s="6"/>
      <c r="N430" s="6"/>
      <c r="O430" s="6"/>
      <c r="P430" s="6"/>
      <c r="Q430" s="6"/>
    </row>
    <row r="431" spans="2:17" ht="15.75">
      <c r="B431" s="6"/>
      <c r="C431" s="6"/>
      <c r="D431" s="6"/>
      <c r="E431" s="6"/>
      <c r="F431" s="6"/>
      <c r="G431" s="6"/>
      <c r="H431" s="6"/>
      <c r="I431" s="6"/>
      <c r="J431" s="6"/>
      <c r="K431" s="6"/>
      <c r="L431" s="6"/>
      <c r="M431" s="6"/>
      <c r="N431" s="6"/>
      <c r="O431" s="6"/>
      <c r="P431" s="6"/>
      <c r="Q431" s="6"/>
    </row>
    <row r="432" spans="2:17" ht="15.75">
      <c r="B432" s="6"/>
      <c r="C432" s="6"/>
      <c r="D432" s="6"/>
      <c r="E432" s="6"/>
      <c r="F432" s="6"/>
      <c r="G432" s="6"/>
      <c r="H432" s="6"/>
      <c r="I432" s="6"/>
      <c r="J432" s="6"/>
      <c r="K432" s="6"/>
      <c r="L432" s="6"/>
      <c r="M432" s="6"/>
      <c r="N432" s="6"/>
      <c r="O432" s="6"/>
      <c r="P432" s="6"/>
      <c r="Q432" s="6"/>
    </row>
    <row r="433" spans="2:17" ht="15.75">
      <c r="B433" s="6"/>
      <c r="C433" s="6"/>
      <c r="D433" s="6"/>
      <c r="E433" s="6"/>
      <c r="F433" s="6"/>
      <c r="G433" s="6"/>
      <c r="H433" s="6"/>
      <c r="I433" s="6"/>
      <c r="J433" s="6"/>
      <c r="K433" s="6"/>
      <c r="L433" s="6"/>
      <c r="M433" s="6"/>
      <c r="N433" s="6"/>
      <c r="O433" s="6"/>
      <c r="P433" s="6"/>
      <c r="Q433" s="6"/>
    </row>
    <row r="434" spans="2:17" ht="15.75">
      <c r="B434" s="6"/>
      <c r="C434" s="6"/>
      <c r="D434" s="6"/>
      <c r="E434" s="6"/>
      <c r="F434" s="6"/>
      <c r="G434" s="6"/>
      <c r="H434" s="6"/>
      <c r="I434" s="6"/>
      <c r="J434" s="6"/>
      <c r="K434" s="6"/>
      <c r="L434" s="6"/>
      <c r="M434" s="6"/>
      <c r="N434" s="6"/>
      <c r="O434" s="6"/>
      <c r="P434" s="6"/>
      <c r="Q434" s="6"/>
    </row>
    <row r="435" spans="2:17" ht="15.75">
      <c r="B435" s="6"/>
      <c r="C435" s="6"/>
      <c r="D435" s="6"/>
      <c r="E435" s="6"/>
      <c r="F435" s="6"/>
      <c r="G435" s="6"/>
      <c r="H435" s="6"/>
      <c r="I435" s="6"/>
      <c r="J435" s="6"/>
      <c r="K435" s="6"/>
      <c r="L435" s="6"/>
      <c r="M435" s="6"/>
      <c r="N435" s="6"/>
      <c r="O435" s="6"/>
      <c r="P435" s="6"/>
      <c r="Q435" s="6"/>
    </row>
    <row r="436" spans="2:17" ht="15.75">
      <c r="B436" s="6"/>
      <c r="C436" s="6"/>
      <c r="D436" s="6"/>
      <c r="E436" s="6"/>
      <c r="F436" s="6"/>
      <c r="G436" s="6"/>
      <c r="H436" s="6"/>
      <c r="I436" s="6"/>
      <c r="J436" s="6"/>
      <c r="K436" s="6"/>
      <c r="L436" s="6"/>
      <c r="M436" s="6"/>
      <c r="N436" s="6"/>
      <c r="O436" s="6"/>
      <c r="P436" s="6"/>
      <c r="Q436" s="6"/>
    </row>
    <row r="437" spans="2:17" ht="15.75">
      <c r="B437" s="6"/>
      <c r="C437" s="6"/>
      <c r="D437" s="6"/>
      <c r="E437" s="6"/>
      <c r="F437" s="6"/>
      <c r="G437" s="6"/>
      <c r="H437" s="6"/>
      <c r="I437" s="6"/>
      <c r="J437" s="6"/>
      <c r="K437" s="6"/>
      <c r="L437" s="6"/>
      <c r="M437" s="6"/>
      <c r="N437" s="6"/>
      <c r="O437" s="6"/>
      <c r="P437" s="6"/>
      <c r="Q437" s="6"/>
    </row>
    <row r="438" spans="2:17" ht="15.75">
      <c r="B438" s="6"/>
      <c r="C438" s="6"/>
      <c r="D438" s="6"/>
      <c r="E438" s="6"/>
      <c r="F438" s="6"/>
      <c r="G438" s="6"/>
      <c r="H438" s="6"/>
      <c r="I438" s="6"/>
      <c r="J438" s="6"/>
      <c r="K438" s="6"/>
      <c r="L438" s="6"/>
      <c r="M438" s="6"/>
      <c r="N438" s="6"/>
      <c r="O438" s="6"/>
      <c r="P438" s="6"/>
      <c r="Q438" s="6"/>
    </row>
    <row r="439" spans="2:17" ht="15.75">
      <c r="B439" s="6"/>
      <c r="C439" s="6"/>
      <c r="D439" s="6"/>
      <c r="E439" s="6"/>
      <c r="F439" s="6"/>
      <c r="G439" s="6"/>
      <c r="H439" s="6"/>
      <c r="I439" s="6"/>
      <c r="J439" s="6"/>
      <c r="K439" s="6"/>
      <c r="L439" s="6"/>
      <c r="M439" s="6"/>
      <c r="N439" s="6"/>
      <c r="O439" s="6"/>
      <c r="P439" s="6"/>
      <c r="Q439" s="6"/>
    </row>
    <row r="440" spans="2:17" ht="15.75">
      <c r="B440" s="6"/>
      <c r="C440" s="6"/>
      <c r="D440" s="6"/>
      <c r="E440" s="6"/>
      <c r="F440" s="6"/>
      <c r="G440" s="6"/>
      <c r="H440" s="6"/>
      <c r="I440" s="6"/>
      <c r="J440" s="6"/>
      <c r="K440" s="6"/>
      <c r="L440" s="6"/>
      <c r="M440" s="6"/>
      <c r="N440" s="6"/>
      <c r="O440" s="6"/>
      <c r="P440" s="6"/>
      <c r="Q440" s="6"/>
    </row>
    <row r="441" spans="2:17" ht="15.75">
      <c r="B441" s="6"/>
      <c r="C441" s="6"/>
      <c r="D441" s="6"/>
      <c r="E441" s="6"/>
      <c r="F441" s="6"/>
      <c r="G441" s="6"/>
      <c r="H441" s="6"/>
      <c r="I441" s="6"/>
      <c r="J441" s="6"/>
      <c r="K441" s="6"/>
      <c r="L441" s="6"/>
      <c r="M441" s="6"/>
      <c r="N441" s="6"/>
      <c r="O441" s="6"/>
      <c r="P441" s="6"/>
      <c r="Q441" s="6"/>
    </row>
    <row r="442" spans="2:17" ht="15.75">
      <c r="B442" s="6"/>
      <c r="C442" s="6"/>
      <c r="D442" s="6"/>
      <c r="E442" s="6"/>
      <c r="F442" s="6"/>
      <c r="G442" s="6"/>
      <c r="H442" s="6"/>
      <c r="I442" s="6"/>
      <c r="J442" s="6"/>
      <c r="K442" s="6"/>
      <c r="L442" s="6"/>
      <c r="M442" s="6"/>
      <c r="N442" s="6"/>
      <c r="O442" s="6"/>
      <c r="P442" s="6"/>
      <c r="Q442" s="6"/>
    </row>
    <row r="443" spans="2:17" ht="15.75">
      <c r="B443" s="6"/>
      <c r="C443" s="6"/>
      <c r="D443" s="6"/>
      <c r="E443" s="6"/>
      <c r="F443" s="6"/>
      <c r="G443" s="6"/>
      <c r="H443" s="6"/>
      <c r="I443" s="6"/>
      <c r="J443" s="6"/>
      <c r="K443" s="6"/>
      <c r="L443" s="6"/>
      <c r="M443" s="6"/>
      <c r="N443" s="6"/>
      <c r="O443" s="6"/>
      <c r="P443" s="6"/>
      <c r="Q443" s="6"/>
    </row>
    <row r="444" spans="2:17" ht="15.75">
      <c r="B444" s="6"/>
      <c r="C444" s="6"/>
      <c r="D444" s="6"/>
      <c r="E444" s="6"/>
      <c r="F444" s="6"/>
      <c r="G444" s="6"/>
      <c r="H444" s="6"/>
      <c r="I444" s="6"/>
      <c r="J444" s="6"/>
      <c r="K444" s="6"/>
      <c r="L444" s="6"/>
      <c r="M444" s="6"/>
      <c r="N444" s="6"/>
      <c r="O444" s="6"/>
      <c r="P444" s="6"/>
      <c r="Q444" s="6"/>
    </row>
    <row r="445" spans="2:17" ht="15.75">
      <c r="B445" s="6"/>
      <c r="C445" s="6"/>
      <c r="D445" s="6"/>
      <c r="E445" s="6"/>
      <c r="F445" s="6"/>
      <c r="G445" s="6"/>
      <c r="H445" s="6"/>
      <c r="I445" s="6"/>
      <c r="J445" s="6"/>
      <c r="K445" s="6"/>
      <c r="L445" s="6"/>
      <c r="M445" s="6"/>
      <c r="N445" s="6"/>
      <c r="O445" s="6"/>
      <c r="P445" s="6"/>
      <c r="Q445" s="6"/>
    </row>
    <row r="446" spans="2:17" ht="15.75">
      <c r="B446" s="6"/>
      <c r="C446" s="6"/>
      <c r="D446" s="6"/>
      <c r="E446" s="6"/>
      <c r="F446" s="6"/>
      <c r="G446" s="6"/>
      <c r="H446" s="6"/>
      <c r="I446" s="6"/>
      <c r="J446" s="6"/>
      <c r="K446" s="6"/>
      <c r="L446" s="6"/>
      <c r="M446" s="6"/>
      <c r="N446" s="6"/>
      <c r="O446" s="6"/>
      <c r="P446" s="6"/>
      <c r="Q446" s="6"/>
    </row>
    <row r="447" spans="2:17" ht="15.75">
      <c r="B447" s="6"/>
      <c r="C447" s="6"/>
      <c r="D447" s="6"/>
      <c r="E447" s="6"/>
      <c r="F447" s="6"/>
      <c r="G447" s="6"/>
      <c r="H447" s="6"/>
      <c r="I447" s="6"/>
      <c r="J447" s="6"/>
      <c r="K447" s="6"/>
      <c r="L447" s="6"/>
      <c r="M447" s="6"/>
      <c r="N447" s="6"/>
      <c r="O447" s="6"/>
      <c r="P447" s="6"/>
      <c r="Q447" s="6"/>
    </row>
    <row r="448" spans="2:17" ht="15.75">
      <c r="B448" s="6"/>
      <c r="C448" s="6"/>
      <c r="D448" s="6"/>
      <c r="E448" s="6"/>
      <c r="F448" s="6"/>
      <c r="G448" s="6"/>
      <c r="H448" s="6"/>
      <c r="I448" s="6"/>
      <c r="J448" s="6"/>
      <c r="K448" s="6"/>
      <c r="L448" s="6"/>
      <c r="M448" s="6"/>
      <c r="N448" s="6"/>
      <c r="O448" s="6"/>
      <c r="P448" s="6"/>
      <c r="Q448" s="6"/>
    </row>
    <row r="449" spans="2:17" ht="15.75">
      <c r="B449" s="6"/>
      <c r="C449" s="6"/>
      <c r="D449" s="6"/>
      <c r="E449" s="6"/>
      <c r="F449" s="6"/>
      <c r="G449" s="6"/>
      <c r="H449" s="6"/>
      <c r="I449" s="6"/>
      <c r="J449" s="6"/>
      <c r="K449" s="6"/>
      <c r="L449" s="6"/>
      <c r="M449" s="6"/>
      <c r="N449" s="6"/>
      <c r="O449" s="6"/>
      <c r="P449" s="6"/>
      <c r="Q449" s="6"/>
    </row>
    <row r="450" spans="2:17" ht="15.75">
      <c r="B450" s="6"/>
      <c r="C450" s="6"/>
      <c r="D450" s="6"/>
      <c r="E450" s="6"/>
      <c r="F450" s="6"/>
      <c r="G450" s="6"/>
      <c r="H450" s="6"/>
      <c r="I450" s="6"/>
      <c r="J450" s="6"/>
      <c r="K450" s="6"/>
      <c r="L450" s="6"/>
      <c r="M450" s="6"/>
      <c r="N450" s="6"/>
      <c r="O450" s="6"/>
      <c r="P450" s="6"/>
      <c r="Q450" s="6"/>
    </row>
    <row r="451" spans="2:17" ht="15.75">
      <c r="B451" s="6"/>
      <c r="C451" s="6"/>
      <c r="D451" s="6"/>
      <c r="E451" s="6"/>
      <c r="F451" s="6"/>
      <c r="G451" s="6"/>
      <c r="H451" s="6"/>
      <c r="I451" s="6"/>
      <c r="J451" s="6"/>
      <c r="K451" s="6"/>
      <c r="L451" s="6"/>
      <c r="M451" s="6"/>
      <c r="N451" s="6"/>
      <c r="O451" s="6"/>
      <c r="P451" s="6"/>
      <c r="Q451" s="6"/>
    </row>
    <row r="452" spans="2:17" ht="15.75">
      <c r="B452" s="6"/>
      <c r="C452" s="6"/>
      <c r="D452" s="6"/>
      <c r="E452" s="6"/>
      <c r="F452" s="6"/>
      <c r="G452" s="6"/>
      <c r="H452" s="6"/>
      <c r="I452" s="6"/>
      <c r="J452" s="6"/>
      <c r="K452" s="6"/>
      <c r="L452" s="6"/>
      <c r="M452" s="6"/>
      <c r="N452" s="6"/>
      <c r="O452" s="6"/>
      <c r="P452" s="6"/>
      <c r="Q452" s="6"/>
    </row>
    <row r="453" spans="2:17" ht="15.75">
      <c r="B453" s="6"/>
      <c r="C453" s="6"/>
      <c r="D453" s="6"/>
      <c r="E453" s="6"/>
      <c r="F453" s="6"/>
      <c r="G453" s="6"/>
      <c r="H453" s="6"/>
      <c r="I453" s="6"/>
      <c r="J453" s="6"/>
      <c r="K453" s="6"/>
      <c r="L453" s="6"/>
      <c r="M453" s="6"/>
      <c r="N453" s="6"/>
      <c r="O453" s="6"/>
      <c r="P453" s="6"/>
      <c r="Q453" s="6"/>
    </row>
    <row r="454" spans="2:17" ht="15.75">
      <c r="B454" s="6"/>
      <c r="C454" s="6"/>
      <c r="D454" s="6"/>
      <c r="E454" s="6"/>
      <c r="F454" s="6"/>
      <c r="G454" s="6"/>
      <c r="H454" s="6"/>
      <c r="I454" s="6"/>
      <c r="J454" s="6"/>
      <c r="K454" s="6"/>
      <c r="L454" s="6"/>
      <c r="M454" s="6"/>
      <c r="N454" s="6"/>
      <c r="O454" s="6"/>
      <c r="P454" s="6"/>
      <c r="Q454" s="6"/>
    </row>
    <row r="455" spans="2:17" ht="15.75">
      <c r="B455" s="6"/>
      <c r="C455" s="6"/>
      <c r="D455" s="6"/>
      <c r="E455" s="6"/>
      <c r="F455" s="6"/>
      <c r="G455" s="6"/>
      <c r="H455" s="6"/>
      <c r="I455" s="6"/>
      <c r="J455" s="6"/>
      <c r="K455" s="6"/>
      <c r="L455" s="6"/>
      <c r="M455" s="6"/>
      <c r="N455" s="6"/>
      <c r="O455" s="6"/>
      <c r="P455" s="6"/>
      <c r="Q455" s="6"/>
    </row>
    <row r="456" spans="2:17" ht="15.75">
      <c r="B456" s="6"/>
      <c r="C456" s="6"/>
      <c r="D456" s="6"/>
      <c r="E456" s="6"/>
      <c r="F456" s="6"/>
      <c r="G456" s="6"/>
      <c r="H456" s="6"/>
      <c r="I456" s="6"/>
      <c r="J456" s="6"/>
      <c r="K456" s="6"/>
      <c r="L456" s="6"/>
      <c r="M456" s="6"/>
      <c r="N456" s="6"/>
      <c r="O456" s="6"/>
      <c r="P456" s="6"/>
      <c r="Q456" s="6"/>
    </row>
    <row r="457" spans="2:17" ht="15.75">
      <c r="B457" s="6"/>
      <c r="C457" s="6"/>
      <c r="D457" s="6"/>
      <c r="E457" s="6"/>
      <c r="F457" s="6"/>
      <c r="G457" s="6"/>
      <c r="H457" s="6"/>
      <c r="I457" s="6"/>
      <c r="J457" s="6"/>
      <c r="K457" s="6"/>
      <c r="L457" s="6"/>
      <c r="M457" s="6"/>
      <c r="N457" s="6"/>
      <c r="O457" s="6"/>
      <c r="P457" s="6"/>
      <c r="Q457" s="6"/>
    </row>
    <row r="458" spans="2:17" ht="15.75">
      <c r="B458" s="6"/>
      <c r="C458" s="6"/>
      <c r="D458" s="6"/>
      <c r="E458" s="6"/>
      <c r="F458" s="6"/>
      <c r="G458" s="6"/>
      <c r="H458" s="6"/>
      <c r="I458" s="6"/>
      <c r="J458" s="6"/>
      <c r="K458" s="6"/>
      <c r="L458" s="6"/>
      <c r="M458" s="6"/>
      <c r="N458" s="6"/>
      <c r="O458" s="6"/>
      <c r="P458" s="6"/>
      <c r="Q458" s="6"/>
    </row>
    <row r="459" spans="2:17" ht="15.75">
      <c r="B459" s="6"/>
      <c r="C459" s="6"/>
      <c r="D459" s="6"/>
      <c r="E459" s="6"/>
      <c r="F459" s="6"/>
      <c r="G459" s="6"/>
      <c r="H459" s="6"/>
      <c r="I459" s="6"/>
      <c r="J459" s="6"/>
      <c r="K459" s="6"/>
      <c r="L459" s="6"/>
      <c r="M459" s="6"/>
      <c r="N459" s="6"/>
      <c r="O459" s="6"/>
      <c r="P459" s="6"/>
      <c r="Q459" s="6"/>
    </row>
    <row r="460" spans="2:17" ht="15.75">
      <c r="B460" s="6"/>
      <c r="C460" s="6"/>
      <c r="D460" s="6"/>
      <c r="E460" s="6"/>
      <c r="F460" s="6"/>
      <c r="G460" s="6"/>
      <c r="H460" s="6"/>
      <c r="I460" s="6"/>
      <c r="J460" s="6"/>
      <c r="K460" s="6"/>
      <c r="L460" s="6"/>
      <c r="M460" s="6"/>
      <c r="N460" s="6"/>
      <c r="O460" s="6"/>
      <c r="P460" s="6"/>
      <c r="Q460" s="6"/>
    </row>
    <row r="461" spans="2:17" ht="15.75">
      <c r="B461" s="6"/>
      <c r="C461" s="6"/>
      <c r="D461" s="6"/>
      <c r="E461" s="6"/>
      <c r="F461" s="6"/>
      <c r="G461" s="6"/>
      <c r="H461" s="6"/>
      <c r="I461" s="6"/>
      <c r="J461" s="6"/>
      <c r="K461" s="6"/>
      <c r="L461" s="6"/>
      <c r="M461" s="6"/>
      <c r="N461" s="6"/>
      <c r="O461" s="6"/>
      <c r="P461" s="6"/>
      <c r="Q461" s="6"/>
    </row>
    <row r="462" spans="2:17" ht="15.75">
      <c r="B462" s="6"/>
      <c r="C462" s="6"/>
      <c r="D462" s="6"/>
      <c r="E462" s="6"/>
      <c r="F462" s="6"/>
      <c r="G462" s="6"/>
      <c r="H462" s="6"/>
      <c r="I462" s="6"/>
      <c r="J462" s="6"/>
      <c r="K462" s="6"/>
      <c r="L462" s="6"/>
      <c r="M462" s="6"/>
      <c r="N462" s="6"/>
      <c r="O462" s="6"/>
      <c r="P462" s="6"/>
      <c r="Q462" s="6"/>
    </row>
    <row r="463" spans="2:17" ht="15.75">
      <c r="B463" s="6"/>
      <c r="C463" s="6"/>
      <c r="D463" s="6"/>
      <c r="E463" s="6"/>
      <c r="F463" s="6"/>
      <c r="G463" s="6"/>
      <c r="H463" s="6"/>
      <c r="I463" s="6"/>
      <c r="J463" s="6"/>
      <c r="K463" s="6"/>
      <c r="L463" s="6"/>
      <c r="M463" s="6"/>
      <c r="N463" s="6"/>
      <c r="O463" s="6"/>
      <c r="P463" s="6"/>
      <c r="Q463" s="6"/>
    </row>
    <row r="464" spans="2:17" ht="15.75">
      <c r="B464" s="6"/>
      <c r="C464" s="6"/>
      <c r="D464" s="6"/>
      <c r="E464" s="6"/>
      <c r="F464" s="6"/>
      <c r="G464" s="6"/>
      <c r="H464" s="6"/>
      <c r="I464" s="6"/>
      <c r="J464" s="6"/>
      <c r="K464" s="6"/>
      <c r="L464" s="6"/>
      <c r="M464" s="6"/>
      <c r="N464" s="6"/>
      <c r="O464" s="6"/>
      <c r="P464" s="6"/>
      <c r="Q464" s="6"/>
    </row>
    <row r="465" spans="2:17" ht="15.75">
      <c r="B465" s="6"/>
      <c r="C465" s="6"/>
      <c r="D465" s="6"/>
      <c r="E465" s="6"/>
      <c r="F465" s="6"/>
      <c r="G465" s="6"/>
      <c r="H465" s="6"/>
      <c r="I465" s="6"/>
      <c r="J465" s="6"/>
      <c r="K465" s="6"/>
      <c r="L465" s="6"/>
      <c r="M465" s="6"/>
      <c r="N465" s="6"/>
      <c r="O465" s="6"/>
      <c r="P465" s="6"/>
      <c r="Q465" s="6"/>
    </row>
    <row r="466" spans="2:17" ht="15.75">
      <c r="B466" s="6"/>
      <c r="C466" s="6"/>
      <c r="D466" s="6"/>
      <c r="E466" s="6"/>
      <c r="F466" s="6"/>
      <c r="G466" s="6"/>
      <c r="H466" s="6"/>
      <c r="I466" s="6"/>
      <c r="J466" s="6"/>
      <c r="K466" s="6"/>
      <c r="L466" s="6"/>
      <c r="M466" s="6"/>
      <c r="N466" s="6"/>
      <c r="O466" s="6"/>
      <c r="P466" s="6"/>
      <c r="Q466" s="6"/>
    </row>
    <row r="467" spans="2:17" ht="15.75">
      <c r="B467" s="6"/>
      <c r="C467" s="6"/>
      <c r="D467" s="6"/>
      <c r="E467" s="6"/>
      <c r="F467" s="6"/>
      <c r="G467" s="6"/>
      <c r="H467" s="6"/>
      <c r="I467" s="6"/>
      <c r="J467" s="6"/>
      <c r="K467" s="6"/>
      <c r="L467" s="6"/>
      <c r="M467" s="6"/>
      <c r="N467" s="6"/>
      <c r="O467" s="6"/>
      <c r="P467" s="6"/>
      <c r="Q467" s="6"/>
    </row>
    <row r="468" spans="2:17" ht="15.75">
      <c r="B468" s="6"/>
      <c r="C468" s="6"/>
      <c r="D468" s="6"/>
      <c r="E468" s="6"/>
      <c r="F468" s="6"/>
      <c r="G468" s="6"/>
      <c r="H468" s="6"/>
      <c r="I468" s="6"/>
      <c r="J468" s="6"/>
      <c r="K468" s="6"/>
      <c r="L468" s="6"/>
      <c r="M468" s="6"/>
      <c r="N468" s="6"/>
      <c r="O468" s="6"/>
      <c r="P468" s="6"/>
      <c r="Q468" s="6"/>
    </row>
    <row r="469" spans="2:17" ht="15.75">
      <c r="B469" s="6"/>
      <c r="C469" s="6"/>
      <c r="D469" s="6"/>
      <c r="E469" s="6"/>
      <c r="F469" s="6"/>
      <c r="G469" s="6"/>
      <c r="H469" s="6"/>
      <c r="I469" s="6"/>
      <c r="J469" s="6"/>
      <c r="K469" s="6"/>
      <c r="L469" s="6"/>
      <c r="M469" s="6"/>
      <c r="N469" s="6"/>
      <c r="O469" s="6"/>
      <c r="P469" s="6"/>
      <c r="Q469" s="6"/>
    </row>
    <row r="470" spans="2:17" ht="15.75">
      <c r="B470" s="6"/>
      <c r="C470" s="6"/>
      <c r="D470" s="6"/>
      <c r="E470" s="6"/>
      <c r="F470" s="6"/>
      <c r="G470" s="6"/>
      <c r="H470" s="6"/>
      <c r="I470" s="6"/>
      <c r="J470" s="6"/>
      <c r="K470" s="6"/>
      <c r="L470" s="6"/>
      <c r="M470" s="6"/>
      <c r="N470" s="6"/>
      <c r="O470" s="6"/>
      <c r="P470" s="6"/>
      <c r="Q470" s="6"/>
    </row>
    <row r="471" spans="2:17" ht="15.75">
      <c r="B471" s="6"/>
      <c r="C471" s="6"/>
      <c r="D471" s="6"/>
      <c r="E471" s="6"/>
      <c r="F471" s="6"/>
      <c r="G471" s="6"/>
      <c r="H471" s="6"/>
      <c r="I471" s="6"/>
      <c r="J471" s="6"/>
      <c r="K471" s="6"/>
      <c r="L471" s="6"/>
      <c r="M471" s="6"/>
      <c r="N471" s="6"/>
      <c r="O471" s="6"/>
      <c r="P471" s="6"/>
      <c r="Q471" s="6"/>
    </row>
    <row r="472" spans="2:17" ht="15.75">
      <c r="B472" s="6"/>
      <c r="C472" s="6"/>
      <c r="D472" s="6"/>
      <c r="E472" s="6"/>
      <c r="F472" s="6"/>
      <c r="G472" s="6"/>
      <c r="H472" s="6"/>
      <c r="I472" s="6"/>
      <c r="J472" s="6"/>
      <c r="K472" s="6"/>
      <c r="L472" s="6"/>
      <c r="M472" s="6"/>
      <c r="N472" s="6"/>
      <c r="O472" s="6"/>
      <c r="P472" s="6"/>
      <c r="Q472" s="6"/>
    </row>
    <row r="473" spans="2:17" ht="15.75">
      <c r="B473" s="6"/>
      <c r="C473" s="6"/>
      <c r="D473" s="6"/>
      <c r="E473" s="6"/>
      <c r="F473" s="6"/>
      <c r="G473" s="6"/>
      <c r="H473" s="6"/>
      <c r="I473" s="6"/>
      <c r="J473" s="6"/>
      <c r="K473" s="6"/>
      <c r="L473" s="6"/>
      <c r="M473" s="6"/>
      <c r="N473" s="6"/>
      <c r="O473" s="6"/>
      <c r="P473" s="6"/>
      <c r="Q473" s="6"/>
    </row>
    <row r="474" spans="2:17" ht="15.75">
      <c r="B474" s="6"/>
      <c r="C474" s="6"/>
      <c r="D474" s="6"/>
      <c r="E474" s="6"/>
      <c r="F474" s="6"/>
      <c r="G474" s="6"/>
      <c r="H474" s="6"/>
      <c r="I474" s="6"/>
      <c r="J474" s="6"/>
      <c r="K474" s="6"/>
      <c r="L474" s="6"/>
      <c r="M474" s="6"/>
      <c r="N474" s="6"/>
      <c r="O474" s="6"/>
      <c r="P474" s="6"/>
      <c r="Q474" s="6"/>
    </row>
    <row r="475" spans="2:17" ht="15.75">
      <c r="B475" s="6"/>
      <c r="C475" s="6"/>
      <c r="D475" s="6"/>
      <c r="E475" s="6"/>
      <c r="F475" s="6"/>
      <c r="G475" s="6"/>
      <c r="H475" s="6"/>
      <c r="I475" s="6"/>
      <c r="J475" s="6"/>
      <c r="K475" s="6"/>
      <c r="L475" s="6"/>
      <c r="M475" s="6"/>
      <c r="N475" s="6"/>
      <c r="O475" s="6"/>
      <c r="P475" s="6"/>
      <c r="Q475" s="6"/>
    </row>
    <row r="476" spans="2:17" ht="15.75">
      <c r="B476" s="6"/>
      <c r="C476" s="6"/>
      <c r="D476" s="6"/>
      <c r="E476" s="6"/>
      <c r="F476" s="6"/>
      <c r="G476" s="6"/>
      <c r="H476" s="6"/>
      <c r="I476" s="6"/>
      <c r="J476" s="6"/>
      <c r="K476" s="6"/>
      <c r="L476" s="6"/>
      <c r="M476" s="6"/>
      <c r="N476" s="6"/>
      <c r="O476" s="6"/>
      <c r="P476" s="6"/>
      <c r="Q476" s="6"/>
    </row>
    <row r="477" spans="2:17" ht="15.75">
      <c r="B477" s="6"/>
      <c r="C477" s="6"/>
      <c r="D477" s="6"/>
      <c r="E477" s="6"/>
      <c r="F477" s="6"/>
      <c r="G477" s="6"/>
      <c r="H477" s="6"/>
      <c r="I477" s="6"/>
      <c r="J477" s="6"/>
      <c r="K477" s="6"/>
      <c r="L477" s="6"/>
      <c r="M477" s="6"/>
      <c r="N477" s="6"/>
      <c r="O477" s="6"/>
      <c r="P477" s="6"/>
      <c r="Q477" s="6"/>
    </row>
    <row r="478" spans="2:17" ht="15.75">
      <c r="B478" s="6"/>
      <c r="C478" s="6"/>
      <c r="D478" s="6"/>
      <c r="E478" s="6"/>
      <c r="F478" s="6"/>
      <c r="G478" s="6"/>
      <c r="H478" s="6"/>
      <c r="I478" s="6"/>
      <c r="J478" s="6"/>
      <c r="K478" s="6"/>
      <c r="L478" s="6"/>
      <c r="M478" s="6"/>
      <c r="N478" s="6"/>
      <c r="O478" s="6"/>
      <c r="P478" s="6"/>
      <c r="Q478" s="6"/>
    </row>
    <row r="479" spans="2:17" ht="15.75">
      <c r="B479" s="6"/>
      <c r="C479" s="6"/>
      <c r="D479" s="6"/>
      <c r="E479" s="6"/>
      <c r="F479" s="6"/>
      <c r="G479" s="6"/>
      <c r="H479" s="6"/>
      <c r="I479" s="6"/>
      <c r="J479" s="6"/>
      <c r="K479" s="6"/>
      <c r="L479" s="6"/>
      <c r="M479" s="6"/>
      <c r="N479" s="6"/>
      <c r="O479" s="6"/>
      <c r="P479" s="6"/>
      <c r="Q479" s="6"/>
    </row>
    <row r="480" spans="2:17" ht="15.75">
      <c r="B480" s="6"/>
      <c r="C480" s="6"/>
      <c r="D480" s="6"/>
      <c r="E480" s="6"/>
      <c r="F480" s="6"/>
      <c r="G480" s="6"/>
      <c r="H480" s="6"/>
      <c r="I480" s="6"/>
      <c r="J480" s="6"/>
      <c r="K480" s="6"/>
      <c r="L480" s="6"/>
      <c r="M480" s="6"/>
      <c r="N480" s="6"/>
      <c r="O480" s="6"/>
      <c r="P480" s="6"/>
      <c r="Q480" s="6"/>
    </row>
    <row r="481" spans="2:17" ht="15.75">
      <c r="B481" s="6"/>
      <c r="C481" s="6"/>
      <c r="D481" s="6"/>
      <c r="E481" s="6"/>
      <c r="F481" s="6"/>
      <c r="G481" s="6"/>
      <c r="H481" s="6"/>
      <c r="I481" s="6"/>
      <c r="J481" s="6"/>
      <c r="K481" s="6"/>
      <c r="L481" s="6"/>
      <c r="M481" s="6"/>
      <c r="N481" s="6"/>
      <c r="O481" s="6"/>
      <c r="P481" s="6"/>
      <c r="Q481" s="6"/>
    </row>
    <row r="482" spans="2:17" ht="15.75">
      <c r="B482" s="6"/>
      <c r="C482" s="6"/>
      <c r="D482" s="6"/>
      <c r="E482" s="6"/>
      <c r="F482" s="6"/>
      <c r="G482" s="6"/>
      <c r="H482" s="6"/>
      <c r="I482" s="6"/>
      <c r="J482" s="6"/>
      <c r="K482" s="6"/>
      <c r="L482" s="6"/>
      <c r="M482" s="6"/>
      <c r="N482" s="6"/>
      <c r="O482" s="6"/>
      <c r="P482" s="6"/>
      <c r="Q482" s="6"/>
    </row>
    <row r="483" spans="2:17" ht="15.75">
      <c r="B483" s="6"/>
      <c r="C483" s="6"/>
      <c r="D483" s="6"/>
      <c r="E483" s="6"/>
      <c r="F483" s="6"/>
      <c r="G483" s="6"/>
      <c r="H483" s="6"/>
      <c r="I483" s="6"/>
      <c r="J483" s="6"/>
      <c r="K483" s="6"/>
      <c r="L483" s="6"/>
      <c r="M483" s="6"/>
      <c r="N483" s="6"/>
      <c r="O483" s="6"/>
      <c r="P483" s="6"/>
      <c r="Q483" s="6"/>
    </row>
    <row r="484" spans="2:17" ht="15.75">
      <c r="B484" s="6"/>
      <c r="C484" s="6"/>
      <c r="D484" s="6"/>
      <c r="E484" s="6"/>
      <c r="F484" s="6"/>
      <c r="G484" s="6"/>
      <c r="H484" s="6"/>
      <c r="I484" s="6"/>
      <c r="J484" s="6"/>
      <c r="K484" s="6"/>
      <c r="L484" s="6"/>
      <c r="M484" s="6"/>
      <c r="N484" s="6"/>
      <c r="O484" s="6"/>
      <c r="P484" s="6"/>
      <c r="Q484" s="6"/>
    </row>
    <row r="485" spans="2:17" ht="15.75">
      <c r="B485" s="6"/>
      <c r="C485" s="6"/>
      <c r="D485" s="6"/>
      <c r="E485" s="6"/>
      <c r="F485" s="6"/>
      <c r="G485" s="6"/>
      <c r="H485" s="6"/>
      <c r="I485" s="6"/>
      <c r="J485" s="6"/>
      <c r="K485" s="6"/>
      <c r="L485" s="6"/>
      <c r="M485" s="6"/>
      <c r="N485" s="6"/>
      <c r="O485" s="6"/>
      <c r="P485" s="6"/>
      <c r="Q485" s="6"/>
    </row>
    <row r="486" spans="2:17" ht="15.75">
      <c r="B486" s="6"/>
      <c r="C486" s="6"/>
      <c r="D486" s="6"/>
      <c r="E486" s="6"/>
      <c r="F486" s="6"/>
      <c r="G486" s="6"/>
      <c r="H486" s="6"/>
      <c r="I486" s="6"/>
      <c r="J486" s="6"/>
      <c r="K486" s="6"/>
      <c r="L486" s="6"/>
      <c r="M486" s="6"/>
      <c r="N486" s="6"/>
      <c r="O486" s="6"/>
      <c r="P486" s="6"/>
      <c r="Q486" s="6"/>
    </row>
    <row r="487" spans="2:17" ht="15.75">
      <c r="B487" s="6"/>
      <c r="C487" s="6"/>
      <c r="D487" s="6"/>
      <c r="E487" s="6"/>
      <c r="F487" s="6"/>
      <c r="G487" s="6"/>
      <c r="H487" s="6"/>
      <c r="I487" s="6"/>
      <c r="J487" s="6"/>
      <c r="K487" s="6"/>
      <c r="L487" s="6"/>
      <c r="M487" s="6"/>
      <c r="N487" s="6"/>
      <c r="O487" s="6"/>
      <c r="P487" s="6"/>
      <c r="Q487" s="6"/>
    </row>
    <row r="488" spans="2:17" ht="15.75">
      <c r="B488" s="6"/>
      <c r="C488" s="6"/>
      <c r="D488" s="6"/>
      <c r="E488" s="6"/>
      <c r="F488" s="6"/>
      <c r="G488" s="6"/>
      <c r="H488" s="6"/>
      <c r="I488" s="6"/>
      <c r="J488" s="6"/>
      <c r="K488" s="6"/>
      <c r="L488" s="6"/>
      <c r="M488" s="6"/>
      <c r="N488" s="6"/>
      <c r="O488" s="6"/>
      <c r="P488" s="6"/>
      <c r="Q488" s="6"/>
    </row>
    <row r="489" spans="2:17" ht="15.75">
      <c r="B489" s="6"/>
      <c r="C489" s="6"/>
      <c r="D489" s="6"/>
      <c r="E489" s="6"/>
      <c r="F489" s="6"/>
      <c r="G489" s="6"/>
      <c r="H489" s="6"/>
      <c r="I489" s="6"/>
      <c r="J489" s="6"/>
      <c r="K489" s="6"/>
      <c r="L489" s="6"/>
      <c r="M489" s="6"/>
      <c r="N489" s="6"/>
      <c r="O489" s="6"/>
      <c r="P489" s="6"/>
      <c r="Q489" s="6"/>
    </row>
    <row r="490" spans="2:17" ht="15.75">
      <c r="B490" s="6"/>
      <c r="C490" s="6"/>
      <c r="D490" s="6"/>
      <c r="E490" s="6"/>
      <c r="F490" s="6"/>
      <c r="G490" s="6"/>
      <c r="H490" s="6"/>
      <c r="I490" s="6"/>
      <c r="J490" s="6"/>
      <c r="K490" s="6"/>
      <c r="L490" s="6"/>
      <c r="M490" s="6"/>
      <c r="N490" s="6"/>
      <c r="O490" s="6"/>
      <c r="P490" s="6"/>
      <c r="Q490" s="6"/>
    </row>
    <row r="491" spans="2:17" ht="15.75">
      <c r="B491" s="6"/>
      <c r="C491" s="6"/>
      <c r="D491" s="6"/>
      <c r="E491" s="6"/>
      <c r="F491" s="6"/>
      <c r="G491" s="6"/>
      <c r="H491" s="6"/>
      <c r="I491" s="6"/>
      <c r="J491" s="6"/>
      <c r="K491" s="6"/>
      <c r="L491" s="6"/>
      <c r="M491" s="6"/>
      <c r="N491" s="6"/>
      <c r="O491" s="6"/>
      <c r="P491" s="6"/>
      <c r="Q491" s="6"/>
    </row>
    <row r="492" spans="2:17" ht="15.75">
      <c r="B492" s="6"/>
      <c r="C492" s="6"/>
      <c r="D492" s="6"/>
      <c r="E492" s="6"/>
      <c r="F492" s="6"/>
      <c r="G492" s="6"/>
      <c r="H492" s="6"/>
      <c r="I492" s="6"/>
      <c r="J492" s="6"/>
      <c r="K492" s="6"/>
      <c r="L492" s="6"/>
      <c r="M492" s="6"/>
      <c r="N492" s="6"/>
      <c r="O492" s="6"/>
      <c r="P492" s="6"/>
      <c r="Q492" s="6"/>
    </row>
    <row r="493" spans="2:17" ht="15.75">
      <c r="B493" s="6"/>
      <c r="C493" s="6"/>
      <c r="D493" s="6"/>
      <c r="E493" s="6"/>
      <c r="F493" s="6"/>
      <c r="G493" s="6"/>
      <c r="H493" s="6"/>
      <c r="I493" s="6"/>
      <c r="J493" s="6"/>
      <c r="K493" s="6"/>
      <c r="L493" s="6"/>
      <c r="M493" s="6"/>
      <c r="N493" s="6"/>
      <c r="O493" s="6"/>
      <c r="P493" s="6"/>
      <c r="Q493" s="6"/>
    </row>
    <row r="494" spans="2:17" ht="15.75">
      <c r="B494" s="6"/>
      <c r="C494" s="6"/>
      <c r="D494" s="6"/>
      <c r="E494" s="6"/>
      <c r="F494" s="6"/>
      <c r="G494" s="6"/>
      <c r="H494" s="6"/>
      <c r="I494" s="6"/>
      <c r="J494" s="6"/>
      <c r="K494" s="6"/>
      <c r="L494" s="6"/>
      <c r="M494" s="6"/>
      <c r="N494" s="6"/>
      <c r="O494" s="6"/>
      <c r="P494" s="6"/>
      <c r="Q494" s="6"/>
    </row>
    <row r="495" spans="2:17" ht="15.75">
      <c r="B495" s="6"/>
      <c r="C495" s="6"/>
      <c r="D495" s="6"/>
      <c r="E495" s="6"/>
      <c r="F495" s="6"/>
      <c r="G495" s="6"/>
      <c r="H495" s="6"/>
      <c r="I495" s="6"/>
      <c r="J495" s="6"/>
      <c r="K495" s="6"/>
      <c r="L495" s="6"/>
      <c r="M495" s="6"/>
      <c r="N495" s="6"/>
      <c r="O495" s="6"/>
      <c r="P495" s="6"/>
      <c r="Q495" s="6"/>
    </row>
    <row r="496" spans="2:17" ht="15.75">
      <c r="B496" s="6"/>
      <c r="C496" s="6"/>
      <c r="D496" s="6"/>
      <c r="E496" s="6"/>
      <c r="F496" s="6"/>
      <c r="G496" s="6"/>
      <c r="H496" s="6"/>
      <c r="I496" s="6"/>
      <c r="J496" s="6"/>
      <c r="K496" s="6"/>
      <c r="L496" s="6"/>
      <c r="M496" s="6"/>
      <c r="N496" s="6"/>
      <c r="O496" s="6"/>
      <c r="P496" s="6"/>
      <c r="Q496" s="6"/>
    </row>
    <row r="497" spans="2:17" ht="15.75">
      <c r="B497" s="6"/>
      <c r="C497" s="6"/>
      <c r="D497" s="6"/>
      <c r="E497" s="6"/>
      <c r="F497" s="6"/>
      <c r="G497" s="6"/>
      <c r="H497" s="6"/>
      <c r="I497" s="6"/>
      <c r="J497" s="6"/>
      <c r="K497" s="6"/>
      <c r="L497" s="6"/>
      <c r="M497" s="6"/>
      <c r="N497" s="6"/>
      <c r="O497" s="6"/>
      <c r="P497" s="6"/>
      <c r="Q497" s="6"/>
    </row>
    <row r="498" spans="2:17" ht="15.75">
      <c r="B498" s="6"/>
      <c r="C498" s="6"/>
      <c r="D498" s="6"/>
      <c r="E498" s="6"/>
      <c r="F498" s="6"/>
      <c r="G498" s="6"/>
      <c r="H498" s="6"/>
      <c r="I498" s="6"/>
      <c r="J498" s="6"/>
      <c r="K498" s="6"/>
      <c r="L498" s="6"/>
      <c r="M498" s="6"/>
      <c r="N498" s="6"/>
      <c r="O498" s="6"/>
      <c r="P498" s="6"/>
      <c r="Q498" s="6"/>
    </row>
    <row r="499" spans="2:17" ht="15.75">
      <c r="B499" s="6"/>
      <c r="C499" s="6"/>
      <c r="D499" s="6"/>
      <c r="E499" s="6"/>
      <c r="F499" s="6"/>
      <c r="G499" s="6"/>
      <c r="H499" s="6"/>
      <c r="I499" s="6"/>
      <c r="J499" s="6"/>
      <c r="K499" s="6"/>
      <c r="L499" s="6"/>
      <c r="M499" s="6"/>
      <c r="N499" s="6"/>
      <c r="O499" s="6"/>
      <c r="P499" s="6"/>
      <c r="Q499" s="6"/>
    </row>
    <row r="500" spans="2:17" ht="15.75">
      <c r="B500" s="6"/>
      <c r="C500" s="6"/>
      <c r="D500" s="6"/>
      <c r="E500" s="6"/>
      <c r="F500" s="6"/>
      <c r="G500" s="6"/>
      <c r="H500" s="6"/>
      <c r="I500" s="6"/>
      <c r="J500" s="6"/>
      <c r="K500" s="6"/>
      <c r="L500" s="6"/>
      <c r="M500" s="6"/>
      <c r="N500" s="6"/>
      <c r="O500" s="6"/>
      <c r="P500" s="6"/>
      <c r="Q500" s="6"/>
    </row>
    <row r="501" spans="2:17" ht="15.75">
      <c r="B501" s="6"/>
      <c r="C501" s="6"/>
      <c r="D501" s="6"/>
      <c r="E501" s="6"/>
      <c r="F501" s="6"/>
      <c r="G501" s="6"/>
      <c r="H501" s="6"/>
      <c r="I501" s="6"/>
      <c r="J501" s="6"/>
      <c r="K501" s="6"/>
      <c r="L501" s="6"/>
      <c r="M501" s="6"/>
      <c r="N501" s="6"/>
      <c r="O501" s="6"/>
      <c r="P501" s="6"/>
      <c r="Q501" s="6"/>
    </row>
    <row r="502" spans="2:17" ht="15.75">
      <c r="B502" s="6"/>
      <c r="C502" s="6"/>
      <c r="D502" s="6"/>
      <c r="E502" s="6"/>
      <c r="F502" s="6"/>
      <c r="G502" s="6"/>
      <c r="H502" s="6"/>
      <c r="I502" s="6"/>
      <c r="J502" s="6"/>
      <c r="K502" s="6"/>
      <c r="L502" s="6"/>
      <c r="M502" s="6"/>
      <c r="N502" s="6"/>
      <c r="O502" s="6"/>
      <c r="P502" s="6"/>
      <c r="Q502" s="6"/>
    </row>
    <row r="503" spans="2:17" ht="15.75">
      <c r="B503" s="6"/>
      <c r="C503" s="6"/>
      <c r="D503" s="6"/>
      <c r="E503" s="6"/>
      <c r="F503" s="6"/>
      <c r="G503" s="6"/>
      <c r="H503" s="6"/>
      <c r="I503" s="6"/>
      <c r="J503" s="6"/>
      <c r="K503" s="6"/>
      <c r="L503" s="6"/>
      <c r="M503" s="6"/>
      <c r="N503" s="6"/>
      <c r="O503" s="6"/>
      <c r="P503" s="6"/>
      <c r="Q503" s="6"/>
    </row>
    <row r="504" spans="2:17" ht="15.75">
      <c r="B504" s="6"/>
      <c r="C504" s="6"/>
      <c r="D504" s="6"/>
      <c r="E504" s="6"/>
      <c r="F504" s="6"/>
      <c r="G504" s="6"/>
      <c r="H504" s="6"/>
      <c r="I504" s="6"/>
      <c r="J504" s="6"/>
      <c r="K504" s="6"/>
      <c r="L504" s="6"/>
      <c r="M504" s="6"/>
      <c r="N504" s="6"/>
      <c r="O504" s="6"/>
      <c r="P504" s="6"/>
      <c r="Q504" s="6"/>
    </row>
    <row r="505" spans="2:17" ht="15.75">
      <c r="B505" s="6"/>
      <c r="C505" s="6"/>
      <c r="D505" s="6"/>
      <c r="E505" s="6"/>
      <c r="F505" s="6"/>
      <c r="G505" s="6"/>
      <c r="H505" s="6"/>
      <c r="I505" s="6"/>
      <c r="J505" s="6"/>
      <c r="K505" s="6"/>
      <c r="L505" s="6"/>
      <c r="M505" s="6"/>
      <c r="N505" s="6"/>
      <c r="O505" s="6"/>
      <c r="P505" s="6"/>
      <c r="Q505" s="6"/>
    </row>
    <row r="506" spans="2:17" ht="15.75">
      <c r="B506" s="6"/>
      <c r="C506" s="6"/>
      <c r="D506" s="6"/>
      <c r="E506" s="6"/>
      <c r="F506" s="6"/>
      <c r="G506" s="6"/>
      <c r="H506" s="6"/>
      <c r="I506" s="6"/>
      <c r="J506" s="6"/>
      <c r="K506" s="6"/>
      <c r="L506" s="6"/>
      <c r="M506" s="6"/>
      <c r="N506" s="6"/>
      <c r="O506" s="6"/>
      <c r="P506" s="6"/>
      <c r="Q506" s="6"/>
    </row>
    <row r="507" spans="2:17" ht="15.75">
      <c r="B507" s="6"/>
      <c r="C507" s="6"/>
      <c r="D507" s="6"/>
      <c r="E507" s="6"/>
      <c r="F507" s="6"/>
      <c r="G507" s="6"/>
      <c r="H507" s="6"/>
      <c r="I507" s="6"/>
      <c r="J507" s="6"/>
      <c r="K507" s="6"/>
      <c r="L507" s="6"/>
      <c r="M507" s="6"/>
      <c r="N507" s="6"/>
      <c r="O507" s="6"/>
      <c r="P507" s="6"/>
      <c r="Q507" s="6"/>
    </row>
    <row r="508" spans="2:17" ht="15.75">
      <c r="B508" s="6"/>
      <c r="C508" s="6"/>
      <c r="D508" s="6"/>
      <c r="E508" s="6"/>
      <c r="F508" s="6"/>
      <c r="G508" s="6"/>
      <c r="H508" s="6"/>
      <c r="I508" s="6"/>
      <c r="J508" s="6"/>
      <c r="K508" s="6"/>
      <c r="L508" s="6"/>
      <c r="M508" s="6"/>
      <c r="N508" s="6"/>
      <c r="O508" s="6"/>
      <c r="P508" s="6"/>
      <c r="Q508" s="6"/>
    </row>
    <row r="509" spans="2:17" ht="15.75">
      <c r="B509" s="6"/>
      <c r="C509" s="6"/>
      <c r="D509" s="6"/>
      <c r="E509" s="6"/>
      <c r="F509" s="6"/>
      <c r="G509" s="6"/>
      <c r="H509" s="6"/>
      <c r="I509" s="6"/>
      <c r="J509" s="6"/>
      <c r="K509" s="6"/>
      <c r="L509" s="6"/>
      <c r="M509" s="6"/>
      <c r="N509" s="6"/>
      <c r="O509" s="6"/>
      <c r="P509" s="6"/>
      <c r="Q509" s="6"/>
    </row>
    <row r="510" spans="2:17" ht="15.75">
      <c r="B510" s="6"/>
      <c r="C510" s="6"/>
      <c r="D510" s="6"/>
      <c r="E510" s="6"/>
      <c r="F510" s="6"/>
      <c r="G510" s="6"/>
      <c r="H510" s="6"/>
      <c r="I510" s="6"/>
      <c r="J510" s="6"/>
      <c r="K510" s="6"/>
      <c r="L510" s="6"/>
      <c r="M510" s="6"/>
      <c r="N510" s="6"/>
      <c r="O510" s="6"/>
      <c r="P510" s="6"/>
      <c r="Q510" s="6"/>
    </row>
    <row r="511" spans="2:17" ht="15.75">
      <c r="B511" s="6"/>
      <c r="C511" s="6"/>
      <c r="D511" s="6"/>
      <c r="E511" s="6"/>
      <c r="F511" s="6"/>
      <c r="G511" s="6"/>
      <c r="H511" s="6"/>
      <c r="I511" s="6"/>
      <c r="J511" s="6"/>
      <c r="K511" s="6"/>
      <c r="L511" s="6"/>
      <c r="M511" s="6"/>
      <c r="N511" s="6"/>
      <c r="O511" s="6"/>
      <c r="P511" s="6"/>
      <c r="Q511" s="6"/>
    </row>
    <row r="512" spans="2:17" ht="15.75">
      <c r="B512" s="6"/>
      <c r="C512" s="6"/>
      <c r="D512" s="6"/>
      <c r="E512" s="6"/>
      <c r="F512" s="6"/>
      <c r="G512" s="6"/>
      <c r="H512" s="6"/>
      <c r="I512" s="6"/>
      <c r="J512" s="6"/>
      <c r="K512" s="6"/>
      <c r="L512" s="6"/>
      <c r="M512" s="6"/>
      <c r="N512" s="6"/>
      <c r="O512" s="6"/>
      <c r="P512" s="6"/>
      <c r="Q512" s="6"/>
    </row>
    <row r="513" spans="2:17" ht="15.75">
      <c r="B513" s="6"/>
      <c r="C513" s="6"/>
      <c r="D513" s="6"/>
      <c r="E513" s="6"/>
      <c r="F513" s="6"/>
      <c r="G513" s="6"/>
      <c r="H513" s="6"/>
      <c r="I513" s="6"/>
      <c r="J513" s="6"/>
      <c r="K513" s="6"/>
      <c r="L513" s="6"/>
      <c r="M513" s="6"/>
      <c r="N513" s="6"/>
      <c r="O513" s="6"/>
      <c r="P513" s="6"/>
      <c r="Q513" s="6"/>
    </row>
    <row r="514" spans="2:17" ht="15.75">
      <c r="B514" s="6"/>
      <c r="C514" s="6"/>
      <c r="D514" s="6"/>
      <c r="E514" s="6"/>
      <c r="F514" s="6"/>
      <c r="G514" s="6"/>
      <c r="H514" s="6"/>
      <c r="I514" s="6"/>
      <c r="J514" s="6"/>
      <c r="K514" s="6"/>
      <c r="L514" s="6"/>
      <c r="M514" s="6"/>
      <c r="N514" s="6"/>
      <c r="O514" s="6"/>
      <c r="P514" s="6"/>
      <c r="Q514" s="6"/>
    </row>
    <row r="515" spans="2:17" ht="15.75">
      <c r="B515" s="6"/>
      <c r="C515" s="6"/>
      <c r="D515" s="6"/>
      <c r="E515" s="6"/>
      <c r="F515" s="6"/>
      <c r="G515" s="6"/>
      <c r="H515" s="6"/>
      <c r="I515" s="6"/>
      <c r="J515" s="6"/>
      <c r="K515" s="6"/>
      <c r="L515" s="6"/>
      <c r="M515" s="6"/>
      <c r="N515" s="6"/>
      <c r="O515" s="6"/>
      <c r="P515" s="6"/>
      <c r="Q515" s="6"/>
    </row>
    <row r="516" spans="2:17" ht="15.75">
      <c r="B516" s="6"/>
      <c r="C516" s="6"/>
      <c r="D516" s="6"/>
      <c r="E516" s="6"/>
      <c r="F516" s="6"/>
      <c r="G516" s="6"/>
      <c r="H516" s="6"/>
      <c r="I516" s="6"/>
      <c r="J516" s="6"/>
      <c r="K516" s="6"/>
      <c r="L516" s="6"/>
      <c r="M516" s="6"/>
      <c r="N516" s="6"/>
      <c r="O516" s="6"/>
      <c r="P516" s="6"/>
      <c r="Q516" s="6"/>
    </row>
    <row r="517" spans="2:17" ht="15.75">
      <c r="B517" s="6"/>
      <c r="C517" s="6"/>
      <c r="D517" s="6"/>
      <c r="E517" s="6"/>
      <c r="F517" s="6"/>
      <c r="G517" s="6"/>
      <c r="H517" s="6"/>
      <c r="I517" s="6"/>
      <c r="J517" s="6"/>
      <c r="K517" s="6"/>
      <c r="L517" s="6"/>
      <c r="M517" s="6"/>
      <c r="N517" s="6"/>
      <c r="O517" s="6"/>
      <c r="P517" s="6"/>
      <c r="Q517" s="6"/>
    </row>
    <row r="518" spans="2:17" ht="15.75">
      <c r="B518" s="6"/>
      <c r="C518" s="6"/>
      <c r="D518" s="6"/>
      <c r="E518" s="6"/>
      <c r="F518" s="6"/>
      <c r="G518" s="6"/>
      <c r="H518" s="6"/>
      <c r="I518" s="6"/>
      <c r="J518" s="6"/>
      <c r="K518" s="6"/>
      <c r="L518" s="6"/>
      <c r="M518" s="6"/>
      <c r="N518" s="6"/>
      <c r="O518" s="6"/>
      <c r="P518" s="6"/>
      <c r="Q518" s="6"/>
    </row>
    <row r="519" spans="2:17" ht="15.75">
      <c r="B519" s="6"/>
      <c r="C519" s="6"/>
      <c r="D519" s="6"/>
      <c r="E519" s="6"/>
      <c r="F519" s="6"/>
      <c r="G519" s="6"/>
      <c r="H519" s="6"/>
      <c r="I519" s="6"/>
      <c r="J519" s="6"/>
      <c r="K519" s="6"/>
      <c r="L519" s="6"/>
      <c r="M519" s="6"/>
      <c r="N519" s="6"/>
      <c r="O519" s="6"/>
      <c r="P519" s="6"/>
      <c r="Q519" s="6"/>
    </row>
    <row r="520" spans="2:17" ht="15.75">
      <c r="B520" s="6"/>
      <c r="C520" s="6"/>
      <c r="D520" s="6"/>
      <c r="E520" s="6"/>
      <c r="F520" s="6"/>
      <c r="G520" s="6"/>
      <c r="H520" s="6"/>
      <c r="I520" s="6"/>
      <c r="J520" s="6"/>
      <c r="K520" s="6"/>
      <c r="L520" s="6"/>
      <c r="M520" s="6"/>
      <c r="N520" s="6"/>
      <c r="O520" s="6"/>
      <c r="P520" s="6"/>
      <c r="Q520" s="6"/>
    </row>
    <row r="521" spans="2:17" ht="15.75">
      <c r="B521" s="6"/>
      <c r="C521" s="6"/>
      <c r="D521" s="6"/>
      <c r="E521" s="6"/>
      <c r="F521" s="6"/>
      <c r="G521" s="6"/>
      <c r="H521" s="6"/>
      <c r="I521" s="6"/>
      <c r="J521" s="6"/>
      <c r="K521" s="6"/>
      <c r="L521" s="6"/>
      <c r="M521" s="6"/>
      <c r="N521" s="6"/>
      <c r="O521" s="6"/>
      <c r="P521" s="6"/>
      <c r="Q521" s="6"/>
    </row>
    <row r="522" spans="2:17" ht="15.75">
      <c r="B522" s="6"/>
      <c r="C522" s="6"/>
      <c r="D522" s="6"/>
      <c r="E522" s="6"/>
      <c r="F522" s="6"/>
      <c r="G522" s="6"/>
      <c r="H522" s="6"/>
      <c r="I522" s="6"/>
      <c r="J522" s="6"/>
      <c r="K522" s="6"/>
      <c r="L522" s="6"/>
      <c r="M522" s="6"/>
      <c r="N522" s="6"/>
      <c r="O522" s="6"/>
      <c r="P522" s="6"/>
      <c r="Q522" s="6"/>
    </row>
    <row r="523" spans="2:17" ht="15.75">
      <c r="B523" s="6"/>
      <c r="C523" s="6"/>
      <c r="D523" s="6"/>
      <c r="E523" s="6"/>
      <c r="F523" s="6"/>
      <c r="G523" s="6"/>
      <c r="H523" s="6"/>
      <c r="I523" s="6"/>
      <c r="J523" s="6"/>
      <c r="K523" s="6"/>
      <c r="L523" s="6"/>
      <c r="M523" s="6"/>
      <c r="N523" s="6"/>
      <c r="O523" s="6"/>
      <c r="P523" s="6"/>
      <c r="Q523" s="6"/>
    </row>
    <row r="524" spans="2:17" ht="15.75">
      <c r="B524" s="6"/>
      <c r="C524" s="6"/>
      <c r="D524" s="6"/>
      <c r="E524" s="6"/>
      <c r="F524" s="6"/>
      <c r="G524" s="6"/>
      <c r="H524" s="6"/>
      <c r="I524" s="6"/>
      <c r="J524" s="6"/>
      <c r="K524" s="6"/>
      <c r="L524" s="6"/>
      <c r="M524" s="6"/>
      <c r="N524" s="6"/>
      <c r="O524" s="6"/>
      <c r="P524" s="6"/>
      <c r="Q524" s="6"/>
    </row>
    <row r="525" spans="2:17" ht="15.75">
      <c r="B525" s="6"/>
      <c r="C525" s="6"/>
      <c r="D525" s="6"/>
      <c r="E525" s="6"/>
      <c r="F525" s="6"/>
      <c r="G525" s="6"/>
      <c r="H525" s="6"/>
      <c r="I525" s="6"/>
      <c r="J525" s="6"/>
      <c r="K525" s="6"/>
      <c r="L525" s="6"/>
      <c r="M525" s="6"/>
      <c r="N525" s="6"/>
      <c r="O525" s="6"/>
      <c r="P525" s="6"/>
      <c r="Q525" s="6"/>
    </row>
    <row r="526" spans="2:17" ht="15.75">
      <c r="B526" s="6"/>
      <c r="C526" s="6"/>
      <c r="D526" s="6"/>
      <c r="E526" s="6"/>
      <c r="F526" s="6"/>
      <c r="G526" s="6"/>
      <c r="H526" s="6"/>
      <c r="I526" s="6"/>
      <c r="J526" s="6"/>
      <c r="K526" s="6"/>
      <c r="L526" s="6"/>
      <c r="M526" s="6"/>
      <c r="N526" s="6"/>
      <c r="O526" s="6"/>
      <c r="P526" s="6"/>
      <c r="Q526" s="6"/>
    </row>
    <row r="527" spans="2:17" ht="15.75">
      <c r="B527" s="6"/>
      <c r="C527" s="6"/>
      <c r="D527" s="6"/>
      <c r="E527" s="6"/>
      <c r="F527" s="6"/>
      <c r="G527" s="6"/>
      <c r="H527" s="6"/>
      <c r="I527" s="6"/>
      <c r="J527" s="6"/>
      <c r="K527" s="6"/>
      <c r="L527" s="6"/>
      <c r="M527" s="6"/>
      <c r="N527" s="6"/>
      <c r="O527" s="6"/>
      <c r="P527" s="6"/>
      <c r="Q527" s="6"/>
    </row>
    <row r="528" spans="2:17" ht="15.75">
      <c r="B528" s="6"/>
      <c r="C528" s="6"/>
      <c r="D528" s="6"/>
      <c r="E528" s="6"/>
      <c r="F528" s="6"/>
      <c r="G528" s="6"/>
      <c r="H528" s="6"/>
      <c r="I528" s="6"/>
      <c r="J528" s="6"/>
      <c r="K528" s="6"/>
      <c r="L528" s="6"/>
      <c r="M528" s="6"/>
      <c r="N528" s="6"/>
      <c r="O528" s="6"/>
      <c r="P528" s="6"/>
      <c r="Q528" s="6"/>
    </row>
    <row r="529" spans="2:17" ht="15.75">
      <c r="B529" s="6"/>
      <c r="C529" s="6"/>
      <c r="D529" s="6"/>
      <c r="E529" s="6"/>
      <c r="F529" s="6"/>
      <c r="G529" s="6"/>
      <c r="H529" s="6"/>
      <c r="I529" s="6"/>
      <c r="J529" s="6"/>
      <c r="K529" s="6"/>
      <c r="L529" s="6"/>
      <c r="M529" s="6"/>
      <c r="N529" s="6"/>
      <c r="O529" s="6"/>
      <c r="P529" s="6"/>
      <c r="Q529" s="6"/>
    </row>
    <row r="530" spans="2:17" ht="15.75">
      <c r="B530" s="6"/>
      <c r="C530" s="6"/>
      <c r="D530" s="6"/>
      <c r="E530" s="6"/>
      <c r="F530" s="6"/>
      <c r="G530" s="6"/>
      <c r="H530" s="6"/>
      <c r="I530" s="6"/>
      <c r="J530" s="6"/>
      <c r="K530" s="6"/>
      <c r="L530" s="6"/>
      <c r="M530" s="6"/>
      <c r="N530" s="6"/>
      <c r="O530" s="6"/>
      <c r="P530" s="6"/>
      <c r="Q530" s="6"/>
    </row>
    <row r="531" spans="2:17" ht="15.75">
      <c r="B531" s="6"/>
      <c r="C531" s="6"/>
      <c r="D531" s="6"/>
      <c r="E531" s="6"/>
      <c r="F531" s="6"/>
      <c r="G531" s="6"/>
      <c r="H531" s="6"/>
      <c r="I531" s="6"/>
      <c r="J531" s="6"/>
      <c r="K531" s="6"/>
      <c r="L531" s="6"/>
      <c r="M531" s="6"/>
      <c r="N531" s="6"/>
      <c r="O531" s="6"/>
      <c r="P531" s="6"/>
      <c r="Q531" s="6"/>
    </row>
    <row r="532" spans="2:17" ht="15.75">
      <c r="B532" s="6"/>
      <c r="C532" s="6"/>
      <c r="D532" s="6"/>
      <c r="E532" s="6"/>
      <c r="F532" s="6"/>
      <c r="G532" s="6"/>
      <c r="H532" s="6"/>
      <c r="I532" s="6"/>
      <c r="J532" s="6"/>
      <c r="K532" s="6"/>
      <c r="L532" s="6"/>
      <c r="M532" s="6"/>
      <c r="N532" s="6"/>
      <c r="O532" s="6"/>
      <c r="P532" s="6"/>
      <c r="Q532" s="6"/>
    </row>
    <row r="533" spans="2:17" ht="15.75">
      <c r="B533" s="6"/>
      <c r="C533" s="6"/>
      <c r="D533" s="6"/>
      <c r="E533" s="6"/>
      <c r="F533" s="6"/>
      <c r="G533" s="6"/>
      <c r="H533" s="6"/>
      <c r="I533" s="6"/>
      <c r="J533" s="6"/>
      <c r="K533" s="6"/>
      <c r="L533" s="6"/>
      <c r="M533" s="6"/>
      <c r="N533" s="6"/>
      <c r="O533" s="6"/>
      <c r="P533" s="6"/>
      <c r="Q533" s="6"/>
    </row>
    <row r="534" spans="2:17" ht="15.75">
      <c r="B534" s="6"/>
      <c r="C534" s="6"/>
      <c r="D534" s="6"/>
      <c r="E534" s="6"/>
      <c r="F534" s="6"/>
      <c r="G534" s="6"/>
      <c r="H534" s="6"/>
      <c r="I534" s="6"/>
      <c r="J534" s="6"/>
      <c r="K534" s="6"/>
      <c r="L534" s="6"/>
      <c r="M534" s="6"/>
      <c r="N534" s="6"/>
      <c r="O534" s="6"/>
      <c r="P534" s="6"/>
      <c r="Q534" s="6"/>
    </row>
    <row r="535" spans="2:17" ht="15.75">
      <c r="B535" s="6"/>
      <c r="C535" s="6"/>
      <c r="D535" s="6"/>
      <c r="E535" s="6"/>
      <c r="F535" s="6"/>
      <c r="G535" s="6"/>
      <c r="H535" s="6"/>
      <c r="I535" s="6"/>
      <c r="J535" s="6"/>
      <c r="K535" s="6"/>
      <c r="L535" s="6"/>
      <c r="M535" s="6"/>
      <c r="N535" s="6"/>
      <c r="O535" s="6"/>
      <c r="P535" s="6"/>
      <c r="Q535" s="6"/>
    </row>
    <row r="536" spans="2:17" ht="15.75">
      <c r="B536" s="6"/>
      <c r="C536" s="6"/>
      <c r="D536" s="6"/>
      <c r="E536" s="6"/>
      <c r="F536" s="6"/>
      <c r="G536" s="6"/>
      <c r="H536" s="6"/>
      <c r="I536" s="6"/>
      <c r="J536" s="6"/>
      <c r="K536" s="6"/>
      <c r="L536" s="6"/>
      <c r="M536" s="6"/>
      <c r="N536" s="6"/>
      <c r="O536" s="6"/>
      <c r="P536" s="6"/>
      <c r="Q536" s="6"/>
    </row>
    <row r="537" spans="2:17" ht="15.75">
      <c r="B537" s="6"/>
      <c r="C537" s="6"/>
      <c r="D537" s="6"/>
      <c r="E537" s="6"/>
      <c r="F537" s="6"/>
      <c r="G537" s="6"/>
      <c r="H537" s="6"/>
      <c r="I537" s="6"/>
      <c r="J537" s="6"/>
      <c r="K537" s="6"/>
      <c r="L537" s="6"/>
      <c r="M537" s="6"/>
      <c r="N537" s="6"/>
      <c r="O537" s="6"/>
      <c r="P537" s="6"/>
      <c r="Q537" s="6"/>
    </row>
    <row r="538" spans="2:17" ht="15.75">
      <c r="B538" s="6"/>
      <c r="C538" s="6"/>
      <c r="D538" s="6"/>
      <c r="E538" s="6"/>
      <c r="F538" s="6"/>
      <c r="G538" s="6"/>
      <c r="H538" s="6"/>
      <c r="I538" s="6"/>
      <c r="J538" s="6"/>
      <c r="K538" s="6"/>
      <c r="L538" s="6"/>
      <c r="M538" s="6"/>
      <c r="N538" s="6"/>
      <c r="O538" s="6"/>
      <c r="P538" s="6"/>
      <c r="Q538" s="6"/>
    </row>
    <row r="539" spans="2:17" ht="15.75">
      <c r="B539" s="6"/>
      <c r="C539" s="6"/>
      <c r="D539" s="6"/>
      <c r="E539" s="6"/>
      <c r="F539" s="6"/>
      <c r="G539" s="6"/>
      <c r="H539" s="6"/>
      <c r="I539" s="6"/>
      <c r="J539" s="6"/>
      <c r="K539" s="6"/>
      <c r="L539" s="6"/>
      <c r="M539" s="6"/>
      <c r="N539" s="6"/>
      <c r="O539" s="6"/>
      <c r="P539" s="6"/>
      <c r="Q539" s="6"/>
    </row>
    <row r="540" spans="2:17" ht="15.75">
      <c r="B540" s="6"/>
      <c r="C540" s="6"/>
      <c r="D540" s="6"/>
      <c r="E540" s="6"/>
      <c r="F540" s="6"/>
      <c r="G540" s="6"/>
      <c r="H540" s="6"/>
      <c r="I540" s="6"/>
      <c r="J540" s="6"/>
      <c r="K540" s="6"/>
      <c r="L540" s="6"/>
      <c r="M540" s="6"/>
      <c r="N540" s="6"/>
      <c r="O540" s="6"/>
      <c r="P540" s="6"/>
      <c r="Q540" s="6"/>
    </row>
    <row r="541" spans="2:17" ht="15.75">
      <c r="B541" s="6"/>
      <c r="C541" s="6"/>
      <c r="D541" s="6"/>
      <c r="E541" s="6"/>
      <c r="F541" s="6"/>
      <c r="G541" s="6"/>
      <c r="H541" s="6"/>
      <c r="I541" s="6"/>
      <c r="J541" s="6"/>
      <c r="K541" s="6"/>
      <c r="L541" s="6"/>
      <c r="M541" s="6"/>
      <c r="N541" s="6"/>
      <c r="O541" s="6"/>
      <c r="P541" s="6"/>
      <c r="Q541" s="6"/>
    </row>
    <row r="542" spans="2:17" ht="15.75">
      <c r="B542" s="6"/>
      <c r="C542" s="6"/>
      <c r="D542" s="6"/>
      <c r="E542" s="6"/>
      <c r="F542" s="6"/>
      <c r="G542" s="6"/>
      <c r="H542" s="6"/>
      <c r="I542" s="6"/>
      <c r="J542" s="6"/>
      <c r="K542" s="6"/>
      <c r="L542" s="6"/>
      <c r="M542" s="6"/>
      <c r="N542" s="6"/>
      <c r="O542" s="6"/>
      <c r="P542" s="6"/>
      <c r="Q542" s="6"/>
    </row>
    <row r="543" spans="2:17" ht="15.75">
      <c r="B543" s="6"/>
      <c r="C543" s="6"/>
      <c r="D543" s="6"/>
      <c r="E543" s="6"/>
      <c r="F543" s="6"/>
      <c r="G543" s="6"/>
      <c r="H543" s="6"/>
      <c r="I543" s="6"/>
      <c r="J543" s="6"/>
      <c r="K543" s="6"/>
      <c r="L543" s="6"/>
      <c r="M543" s="6"/>
      <c r="N543" s="6"/>
      <c r="O543" s="6"/>
      <c r="P543" s="6"/>
      <c r="Q543" s="6"/>
    </row>
    <row r="544" spans="2:17" ht="15.75">
      <c r="B544" s="6"/>
      <c r="C544" s="6"/>
      <c r="D544" s="6"/>
      <c r="E544" s="6"/>
      <c r="F544" s="6"/>
      <c r="G544" s="6"/>
      <c r="H544" s="6"/>
      <c r="I544" s="6"/>
      <c r="J544" s="6"/>
      <c r="K544" s="6"/>
      <c r="L544" s="6"/>
      <c r="M544" s="6"/>
      <c r="N544" s="6"/>
      <c r="O544" s="6"/>
      <c r="P544" s="6"/>
      <c r="Q544" s="6"/>
    </row>
    <row r="545" spans="2:17" ht="15.75">
      <c r="B545" s="6"/>
      <c r="C545" s="6"/>
      <c r="D545" s="6"/>
      <c r="E545" s="6"/>
      <c r="F545" s="6"/>
      <c r="G545" s="6"/>
      <c r="H545" s="6"/>
      <c r="I545" s="6"/>
      <c r="J545" s="6"/>
      <c r="K545" s="6"/>
      <c r="L545" s="6"/>
      <c r="M545" s="6"/>
      <c r="N545" s="6"/>
      <c r="O545" s="6"/>
      <c r="P545" s="6"/>
      <c r="Q545" s="6"/>
    </row>
    <row r="546" spans="2:17" ht="15.75">
      <c r="B546" s="6"/>
      <c r="C546" s="6"/>
      <c r="D546" s="6"/>
      <c r="E546" s="6"/>
      <c r="F546" s="6"/>
      <c r="G546" s="6"/>
      <c r="H546" s="6"/>
      <c r="I546" s="6"/>
      <c r="J546" s="6"/>
      <c r="K546" s="6"/>
      <c r="L546" s="6"/>
      <c r="M546" s="6"/>
      <c r="N546" s="6"/>
      <c r="O546" s="6"/>
      <c r="P546" s="6"/>
      <c r="Q546" s="6"/>
    </row>
    <row r="547" spans="2:17" ht="15.75">
      <c r="B547" s="6"/>
      <c r="C547" s="6"/>
      <c r="D547" s="6"/>
      <c r="E547" s="6"/>
      <c r="F547" s="6"/>
      <c r="G547" s="6"/>
      <c r="H547" s="6"/>
      <c r="I547" s="6"/>
      <c r="J547" s="6"/>
      <c r="K547" s="6"/>
      <c r="L547" s="6"/>
      <c r="M547" s="6"/>
      <c r="N547" s="6"/>
      <c r="O547" s="6"/>
      <c r="P547" s="6"/>
      <c r="Q547" s="6"/>
    </row>
    <row r="548" spans="2:17" ht="15.75">
      <c r="B548" s="6"/>
      <c r="C548" s="6"/>
      <c r="D548" s="6"/>
      <c r="E548" s="6"/>
      <c r="F548" s="6"/>
      <c r="G548" s="6"/>
      <c r="H548" s="6"/>
      <c r="I548" s="6"/>
      <c r="J548" s="6"/>
      <c r="K548" s="6"/>
      <c r="L548" s="6"/>
      <c r="M548" s="6"/>
      <c r="N548" s="6"/>
      <c r="O548" s="6"/>
      <c r="P548" s="6"/>
      <c r="Q548" s="6"/>
    </row>
    <row r="549" spans="2:17" ht="15.75">
      <c r="B549" s="6"/>
      <c r="C549" s="6"/>
      <c r="D549" s="6"/>
      <c r="E549" s="6"/>
      <c r="F549" s="6"/>
      <c r="G549" s="6"/>
      <c r="H549" s="6"/>
      <c r="I549" s="6"/>
      <c r="J549" s="6"/>
      <c r="K549" s="6"/>
      <c r="L549" s="6"/>
      <c r="M549" s="6"/>
      <c r="N549" s="6"/>
      <c r="O549" s="6"/>
      <c r="P549" s="6"/>
      <c r="Q549" s="6"/>
    </row>
    <row r="550" spans="2:17" ht="15.75">
      <c r="B550" s="6"/>
      <c r="C550" s="6"/>
      <c r="D550" s="6"/>
      <c r="E550" s="6"/>
      <c r="F550" s="6"/>
      <c r="G550" s="6"/>
      <c r="H550" s="6"/>
      <c r="I550" s="6"/>
      <c r="J550" s="6"/>
      <c r="K550" s="6"/>
      <c r="L550" s="6"/>
      <c r="M550" s="6"/>
      <c r="N550" s="6"/>
      <c r="O550" s="6"/>
      <c r="P550" s="6"/>
      <c r="Q550" s="6"/>
    </row>
    <row r="551" spans="2:17" ht="15.75">
      <c r="B551" s="6"/>
      <c r="C551" s="6"/>
      <c r="D551" s="6"/>
      <c r="E551" s="6"/>
      <c r="F551" s="6"/>
      <c r="G551" s="6"/>
      <c r="H551" s="6"/>
      <c r="I551" s="6"/>
      <c r="J551" s="6"/>
      <c r="K551" s="6"/>
      <c r="L551" s="6"/>
      <c r="M551" s="6"/>
      <c r="N551" s="6"/>
      <c r="O551" s="6"/>
      <c r="P551" s="6"/>
      <c r="Q551" s="6"/>
    </row>
    <row r="552" spans="2:17" ht="15.75">
      <c r="B552" s="6"/>
      <c r="C552" s="6"/>
      <c r="D552" s="6"/>
      <c r="E552" s="6"/>
      <c r="F552" s="6"/>
      <c r="G552" s="6"/>
      <c r="H552" s="6"/>
      <c r="I552" s="6"/>
      <c r="J552" s="6"/>
      <c r="K552" s="6"/>
      <c r="L552" s="6"/>
      <c r="M552" s="6"/>
      <c r="N552" s="6"/>
      <c r="O552" s="6"/>
      <c r="P552" s="6"/>
      <c r="Q552" s="6"/>
    </row>
    <row r="553" spans="2:17" ht="15.75">
      <c r="B553" s="6"/>
      <c r="C553" s="6"/>
      <c r="D553" s="6"/>
      <c r="E553" s="6"/>
      <c r="F553" s="6"/>
      <c r="G553" s="6"/>
      <c r="H553" s="6"/>
      <c r="I553" s="6"/>
      <c r="J553" s="6"/>
      <c r="K553" s="6"/>
      <c r="L553" s="6"/>
      <c r="M553" s="6"/>
      <c r="N553" s="6"/>
      <c r="O553" s="6"/>
      <c r="P553" s="6"/>
      <c r="Q553" s="6"/>
    </row>
    <row r="554" spans="2:17" ht="15.75">
      <c r="B554" s="6"/>
      <c r="C554" s="6"/>
      <c r="D554" s="6"/>
      <c r="E554" s="6"/>
      <c r="F554" s="6"/>
      <c r="G554" s="6"/>
      <c r="H554" s="6"/>
      <c r="I554" s="6"/>
      <c r="J554" s="6"/>
      <c r="K554" s="6"/>
      <c r="L554" s="6"/>
      <c r="M554" s="6"/>
      <c r="N554" s="6"/>
      <c r="O554" s="6"/>
      <c r="P554" s="6"/>
      <c r="Q554" s="6"/>
    </row>
    <row r="555" spans="2:17" ht="15.75">
      <c r="B555" s="6"/>
      <c r="C555" s="6"/>
      <c r="D555" s="6"/>
      <c r="E555" s="6"/>
      <c r="F555" s="6"/>
      <c r="G555" s="6"/>
      <c r="H555" s="6"/>
      <c r="I555" s="6"/>
      <c r="J555" s="6"/>
      <c r="K555" s="6"/>
      <c r="L555" s="6"/>
      <c r="M555" s="6"/>
      <c r="N555" s="6"/>
      <c r="O555" s="6"/>
      <c r="P555" s="6"/>
      <c r="Q555" s="6"/>
    </row>
    <row r="556" spans="2:17" ht="15.75">
      <c r="B556" s="6"/>
      <c r="C556" s="6"/>
      <c r="D556" s="6"/>
      <c r="E556" s="6"/>
      <c r="F556" s="6"/>
      <c r="G556" s="6"/>
      <c r="H556" s="6"/>
      <c r="I556" s="6"/>
      <c r="J556" s="6"/>
      <c r="K556" s="6"/>
      <c r="L556" s="6"/>
      <c r="M556" s="6"/>
      <c r="N556" s="6"/>
      <c r="O556" s="6"/>
      <c r="P556" s="6"/>
      <c r="Q556" s="6"/>
    </row>
    <row r="557" spans="2:17" ht="15.75">
      <c r="B557" s="6"/>
      <c r="C557" s="6"/>
      <c r="D557" s="6"/>
      <c r="E557" s="6"/>
      <c r="F557" s="6"/>
      <c r="G557" s="6"/>
      <c r="H557" s="6"/>
      <c r="I557" s="6"/>
      <c r="J557" s="6"/>
      <c r="K557" s="6"/>
      <c r="L557" s="6"/>
      <c r="M557" s="6"/>
      <c r="N557" s="6"/>
      <c r="O557" s="6"/>
      <c r="P557" s="6"/>
      <c r="Q557" s="6"/>
    </row>
    <row r="558" spans="2:17" ht="15.75">
      <c r="B558" s="6"/>
      <c r="C558" s="6"/>
      <c r="D558" s="6"/>
      <c r="E558" s="6"/>
      <c r="F558" s="6"/>
      <c r="G558" s="6"/>
      <c r="H558" s="6"/>
      <c r="I558" s="6"/>
      <c r="J558" s="6"/>
      <c r="K558" s="6"/>
      <c r="L558" s="6"/>
      <c r="M558" s="6"/>
      <c r="N558" s="6"/>
      <c r="O558" s="6"/>
      <c r="P558" s="6"/>
      <c r="Q558" s="6"/>
    </row>
    <row r="559" spans="2:17" ht="15.75">
      <c r="B559" s="6"/>
      <c r="C559" s="6"/>
      <c r="D559" s="6"/>
      <c r="E559" s="6"/>
      <c r="F559" s="6"/>
      <c r="G559" s="6"/>
      <c r="H559" s="6"/>
      <c r="I559" s="6"/>
      <c r="J559" s="6"/>
      <c r="K559" s="6"/>
      <c r="L559" s="6"/>
      <c r="M559" s="6"/>
      <c r="N559" s="6"/>
      <c r="O559" s="6"/>
      <c r="P559" s="6"/>
      <c r="Q559" s="6"/>
    </row>
    <row r="560" spans="2:17" ht="15.75">
      <c r="B560" s="6"/>
      <c r="C560" s="6"/>
      <c r="D560" s="6"/>
      <c r="E560" s="6"/>
      <c r="F560" s="6"/>
      <c r="G560" s="6"/>
      <c r="H560" s="6"/>
      <c r="I560" s="6"/>
      <c r="J560" s="6"/>
      <c r="K560" s="6"/>
      <c r="L560" s="6"/>
      <c r="M560" s="6"/>
      <c r="N560" s="6"/>
      <c r="O560" s="6"/>
      <c r="P560" s="6"/>
      <c r="Q560" s="6"/>
    </row>
    <row r="561" spans="2:17" ht="15.75">
      <c r="B561" s="6"/>
      <c r="C561" s="6"/>
      <c r="D561" s="6"/>
      <c r="E561" s="6"/>
      <c r="F561" s="6"/>
      <c r="G561" s="6"/>
      <c r="H561" s="6"/>
      <c r="I561" s="6"/>
      <c r="J561" s="6"/>
      <c r="K561" s="6"/>
      <c r="L561" s="6"/>
      <c r="M561" s="6"/>
      <c r="N561" s="6"/>
      <c r="O561" s="6"/>
      <c r="P561" s="6"/>
      <c r="Q561" s="6"/>
    </row>
    <row r="562" spans="2:17" ht="15.75">
      <c r="B562" s="6"/>
      <c r="C562" s="6"/>
      <c r="D562" s="6"/>
      <c r="E562" s="6"/>
      <c r="F562" s="6"/>
      <c r="G562" s="6"/>
      <c r="H562" s="6"/>
      <c r="I562" s="6"/>
      <c r="J562" s="6"/>
      <c r="K562" s="6"/>
      <c r="L562" s="6"/>
      <c r="M562" s="6"/>
      <c r="N562" s="6"/>
      <c r="O562" s="6"/>
      <c r="P562" s="6"/>
      <c r="Q562" s="6"/>
    </row>
    <row r="563" spans="2:17" ht="15.75">
      <c r="B563" s="6"/>
      <c r="C563" s="6"/>
      <c r="D563" s="6"/>
      <c r="E563" s="6"/>
      <c r="F563" s="6"/>
      <c r="G563" s="6"/>
      <c r="H563" s="6"/>
      <c r="I563" s="6"/>
      <c r="J563" s="6"/>
      <c r="K563" s="6"/>
      <c r="L563" s="6"/>
      <c r="M563" s="6"/>
      <c r="N563" s="6"/>
      <c r="O563" s="6"/>
      <c r="P563" s="6"/>
      <c r="Q563" s="6"/>
    </row>
    <row r="564" spans="2:17" ht="15.75">
      <c r="B564" s="6"/>
      <c r="C564" s="6"/>
      <c r="D564" s="6"/>
      <c r="E564" s="6"/>
      <c r="F564" s="6"/>
      <c r="G564" s="6"/>
      <c r="H564" s="6"/>
      <c r="I564" s="6"/>
      <c r="J564" s="6"/>
      <c r="K564" s="6"/>
      <c r="L564" s="6"/>
      <c r="M564" s="6"/>
      <c r="N564" s="6"/>
      <c r="O564" s="6"/>
      <c r="P564" s="6"/>
      <c r="Q564" s="6"/>
    </row>
    <row r="565" spans="2:17" ht="15.75">
      <c r="B565" s="6"/>
      <c r="C565" s="6"/>
      <c r="D565" s="6"/>
      <c r="E565" s="6"/>
      <c r="F565" s="6"/>
      <c r="G565" s="6"/>
      <c r="H565" s="6"/>
      <c r="I565" s="6"/>
      <c r="J565" s="6"/>
      <c r="K565" s="6"/>
      <c r="L565" s="6"/>
      <c r="M565" s="6"/>
      <c r="N565" s="6"/>
      <c r="O565" s="6"/>
      <c r="P565" s="6"/>
      <c r="Q565" s="6"/>
    </row>
    <row r="566" spans="2:17" ht="15.75">
      <c r="B566" s="6"/>
      <c r="C566" s="6"/>
      <c r="D566" s="6"/>
      <c r="E566" s="6"/>
      <c r="F566" s="6"/>
      <c r="G566" s="6"/>
      <c r="H566" s="6"/>
      <c r="I566" s="6"/>
      <c r="J566" s="6"/>
      <c r="K566" s="6"/>
      <c r="L566" s="6"/>
      <c r="M566" s="6"/>
      <c r="N566" s="6"/>
      <c r="O566" s="6"/>
      <c r="P566" s="6"/>
      <c r="Q566" s="6"/>
    </row>
    <row r="567" spans="2:17" ht="15.75">
      <c r="B567" s="6"/>
      <c r="C567" s="6"/>
      <c r="D567" s="6"/>
      <c r="E567" s="6"/>
      <c r="F567" s="6"/>
      <c r="G567" s="6"/>
      <c r="H567" s="6"/>
      <c r="I567" s="6"/>
      <c r="J567" s="6"/>
      <c r="K567" s="6"/>
      <c r="L567" s="6"/>
      <c r="M567" s="6"/>
      <c r="N567" s="6"/>
      <c r="O567" s="6"/>
      <c r="P567" s="6"/>
      <c r="Q567" s="6"/>
    </row>
    <row r="568" spans="2:17" ht="15.75">
      <c r="B568" s="6"/>
      <c r="C568" s="6"/>
      <c r="D568" s="6"/>
      <c r="E568" s="6"/>
      <c r="F568" s="6"/>
      <c r="G568" s="6"/>
      <c r="H568" s="6"/>
      <c r="I568" s="6"/>
      <c r="J568" s="6"/>
      <c r="K568" s="6"/>
      <c r="L568" s="6"/>
      <c r="M568" s="6"/>
      <c r="N568" s="6"/>
      <c r="O568" s="6"/>
      <c r="P568" s="6"/>
      <c r="Q568" s="6"/>
    </row>
    <row r="569" spans="2:17" ht="15.75">
      <c r="B569" s="6"/>
      <c r="C569" s="6"/>
      <c r="D569" s="6"/>
      <c r="E569" s="6"/>
      <c r="F569" s="6"/>
      <c r="G569" s="6"/>
      <c r="H569" s="6"/>
      <c r="I569" s="6"/>
      <c r="J569" s="6"/>
      <c r="K569" s="6"/>
      <c r="L569" s="6"/>
      <c r="M569" s="6"/>
      <c r="N569" s="6"/>
      <c r="O569" s="6"/>
      <c r="P569" s="6"/>
      <c r="Q569" s="6"/>
    </row>
    <row r="570" spans="2:17" ht="15.75">
      <c r="B570" s="6"/>
      <c r="C570" s="6"/>
      <c r="D570" s="6"/>
      <c r="E570" s="6"/>
      <c r="F570" s="6"/>
      <c r="G570" s="6"/>
      <c r="H570" s="6"/>
      <c r="I570" s="6"/>
      <c r="J570" s="6"/>
      <c r="K570" s="6"/>
      <c r="L570" s="6"/>
      <c r="M570" s="6"/>
      <c r="N570" s="6"/>
      <c r="O570" s="6"/>
      <c r="P570" s="6"/>
      <c r="Q570" s="6"/>
    </row>
    <row r="571" spans="2:17" ht="15.75">
      <c r="B571" s="6"/>
      <c r="C571" s="6"/>
      <c r="D571" s="6"/>
      <c r="E571" s="6"/>
      <c r="F571" s="6"/>
      <c r="G571" s="6"/>
      <c r="H571" s="6"/>
      <c r="I571" s="6"/>
      <c r="J571" s="6"/>
      <c r="K571" s="6"/>
      <c r="L571" s="6"/>
      <c r="M571" s="6"/>
      <c r="N571" s="6"/>
      <c r="O571" s="6"/>
      <c r="P571" s="6"/>
      <c r="Q571" s="6"/>
    </row>
    <row r="572" spans="2:17" ht="15.75">
      <c r="B572" s="6"/>
      <c r="C572" s="6"/>
      <c r="D572" s="6"/>
      <c r="E572" s="6"/>
      <c r="F572" s="6"/>
      <c r="G572" s="6"/>
      <c r="H572" s="6"/>
      <c r="I572" s="6"/>
      <c r="J572" s="6"/>
      <c r="K572" s="6"/>
      <c r="L572" s="6"/>
      <c r="M572" s="6"/>
      <c r="N572" s="6"/>
      <c r="O572" s="6"/>
      <c r="P572" s="6"/>
      <c r="Q572" s="6"/>
    </row>
    <row r="573" spans="2:17" ht="15.75">
      <c r="B573" s="6"/>
      <c r="C573" s="6"/>
      <c r="D573" s="6"/>
      <c r="E573" s="6"/>
      <c r="F573" s="6"/>
      <c r="G573" s="6"/>
      <c r="H573" s="6"/>
      <c r="I573" s="6"/>
      <c r="J573" s="6"/>
      <c r="K573" s="6"/>
      <c r="L573" s="6"/>
      <c r="M573" s="6"/>
      <c r="N573" s="6"/>
      <c r="O573" s="6"/>
      <c r="P573" s="6"/>
      <c r="Q573" s="6"/>
    </row>
    <row r="574" spans="2:17" ht="15.75">
      <c r="B574" s="6"/>
      <c r="C574" s="6"/>
      <c r="D574" s="6"/>
      <c r="E574" s="6"/>
      <c r="F574" s="6"/>
      <c r="G574" s="6"/>
      <c r="H574" s="6"/>
      <c r="I574" s="6"/>
      <c r="J574" s="6"/>
      <c r="K574" s="6"/>
      <c r="L574" s="6"/>
      <c r="M574" s="6"/>
      <c r="N574" s="6"/>
      <c r="O574" s="6"/>
      <c r="P574" s="6"/>
      <c r="Q574" s="6"/>
    </row>
    <row r="575" spans="2:17" ht="15.75">
      <c r="B575" s="6"/>
      <c r="C575" s="6"/>
      <c r="D575" s="6"/>
      <c r="E575" s="6"/>
      <c r="F575" s="6"/>
      <c r="G575" s="6"/>
      <c r="H575" s="6"/>
      <c r="I575" s="6"/>
      <c r="J575" s="6"/>
      <c r="K575" s="6"/>
      <c r="L575" s="6"/>
      <c r="M575" s="6"/>
      <c r="N575" s="6"/>
      <c r="O575" s="6"/>
      <c r="P575" s="6"/>
      <c r="Q575" s="6"/>
    </row>
    <row r="576" spans="2:17" ht="15.75">
      <c r="B576" s="6"/>
      <c r="C576" s="6"/>
      <c r="D576" s="6"/>
      <c r="E576" s="6"/>
      <c r="F576" s="6"/>
      <c r="G576" s="6"/>
      <c r="H576" s="6"/>
      <c r="I576" s="6"/>
      <c r="J576" s="6"/>
      <c r="K576" s="6"/>
      <c r="L576" s="6"/>
      <c r="M576" s="6"/>
      <c r="N576" s="6"/>
      <c r="O576" s="6"/>
      <c r="P576" s="6"/>
      <c r="Q576" s="6"/>
    </row>
    <row r="577" spans="2:17" ht="15.75">
      <c r="B577" s="6"/>
      <c r="C577" s="6"/>
      <c r="D577" s="6"/>
      <c r="E577" s="6"/>
      <c r="F577" s="6"/>
      <c r="G577" s="6"/>
      <c r="H577" s="6"/>
      <c r="I577" s="6"/>
      <c r="J577" s="6"/>
      <c r="K577" s="6"/>
      <c r="L577" s="6"/>
      <c r="M577" s="6"/>
      <c r="N577" s="6"/>
      <c r="O577" s="6"/>
      <c r="P577" s="6"/>
      <c r="Q577" s="6"/>
    </row>
    <row r="578" spans="2:17" ht="15.75">
      <c r="B578" s="6"/>
      <c r="C578" s="6"/>
      <c r="D578" s="6"/>
      <c r="E578" s="6"/>
      <c r="F578" s="6"/>
      <c r="G578" s="6"/>
      <c r="H578" s="6"/>
      <c r="I578" s="6"/>
      <c r="J578" s="6"/>
      <c r="K578" s="6"/>
      <c r="L578" s="6"/>
      <c r="M578" s="6"/>
      <c r="N578" s="6"/>
      <c r="O578" s="6"/>
      <c r="P578" s="6"/>
      <c r="Q578" s="6"/>
    </row>
    <row r="579" spans="2:17" ht="15.75">
      <c r="B579" s="6"/>
      <c r="C579" s="6"/>
      <c r="D579" s="6"/>
      <c r="E579" s="6"/>
      <c r="F579" s="6"/>
      <c r="G579" s="6"/>
      <c r="H579" s="6"/>
      <c r="I579" s="6"/>
      <c r="J579" s="6"/>
      <c r="K579" s="6"/>
      <c r="L579" s="6"/>
      <c r="M579" s="6"/>
      <c r="N579" s="6"/>
      <c r="O579" s="6"/>
      <c r="P579" s="6"/>
      <c r="Q579" s="6"/>
    </row>
    <row r="580" spans="2:17" ht="15.75">
      <c r="B580" s="6"/>
      <c r="C580" s="6"/>
      <c r="D580" s="6"/>
      <c r="E580" s="6"/>
      <c r="F580" s="6"/>
      <c r="G580" s="6"/>
      <c r="H580" s="6"/>
      <c r="I580" s="6"/>
      <c r="J580" s="6"/>
      <c r="K580" s="6"/>
      <c r="L580" s="6"/>
      <c r="M580" s="6"/>
      <c r="N580" s="6"/>
      <c r="O580" s="6"/>
      <c r="P580" s="6"/>
      <c r="Q580" s="6"/>
    </row>
    <row r="581" spans="2:17" ht="15.75">
      <c r="B581" s="6"/>
      <c r="C581" s="6"/>
      <c r="D581" s="6"/>
      <c r="E581" s="6"/>
      <c r="F581" s="6"/>
      <c r="G581" s="6"/>
      <c r="H581" s="6"/>
      <c r="I581" s="6"/>
      <c r="J581" s="6"/>
      <c r="K581" s="6"/>
      <c r="L581" s="6"/>
      <c r="M581" s="6"/>
      <c r="N581" s="6"/>
      <c r="O581" s="6"/>
      <c r="P581" s="6"/>
      <c r="Q581" s="6"/>
    </row>
    <row r="582" spans="2:17" ht="15.75">
      <c r="B582" s="6"/>
      <c r="C582" s="6"/>
      <c r="D582" s="6"/>
      <c r="E582" s="6"/>
      <c r="F582" s="6"/>
      <c r="G582" s="6"/>
      <c r="H582" s="6"/>
      <c r="I582" s="6"/>
      <c r="J582" s="6"/>
      <c r="K582" s="6"/>
      <c r="L582" s="6"/>
      <c r="M582" s="6"/>
      <c r="N582" s="6"/>
      <c r="O582" s="6"/>
      <c r="P582" s="6"/>
      <c r="Q582" s="6"/>
    </row>
    <row r="583" spans="2:17" ht="15.75">
      <c r="B583" s="6"/>
      <c r="C583" s="6"/>
      <c r="D583" s="6"/>
      <c r="E583" s="6"/>
      <c r="F583" s="6"/>
      <c r="G583" s="6"/>
      <c r="H583" s="6"/>
      <c r="I583" s="6"/>
      <c r="J583" s="6"/>
      <c r="K583" s="6"/>
      <c r="L583" s="6"/>
      <c r="M583" s="6"/>
      <c r="N583" s="6"/>
      <c r="O583" s="6"/>
      <c r="P583" s="6"/>
      <c r="Q583" s="6"/>
    </row>
    <row r="584" spans="2:17" ht="15.75">
      <c r="B584" s="6"/>
      <c r="C584" s="6"/>
      <c r="D584" s="6"/>
      <c r="E584" s="6"/>
      <c r="F584" s="6"/>
      <c r="G584" s="6"/>
      <c r="H584" s="6"/>
      <c r="I584" s="6"/>
      <c r="J584" s="6"/>
      <c r="K584" s="6"/>
      <c r="L584" s="6"/>
      <c r="M584" s="6"/>
      <c r="N584" s="6"/>
      <c r="O584" s="6"/>
      <c r="P584" s="6"/>
      <c r="Q584" s="6"/>
    </row>
    <row r="585" spans="2:17" ht="15.75">
      <c r="B585" s="6"/>
      <c r="C585" s="6"/>
      <c r="D585" s="6"/>
      <c r="E585" s="6"/>
      <c r="F585" s="6"/>
      <c r="G585" s="6"/>
      <c r="H585" s="6"/>
      <c r="I585" s="6"/>
      <c r="J585" s="6"/>
      <c r="K585" s="6"/>
      <c r="L585" s="6"/>
      <c r="M585" s="6"/>
      <c r="N585" s="6"/>
      <c r="O585" s="6"/>
      <c r="P585" s="6"/>
      <c r="Q585" s="6"/>
    </row>
    <row r="586" spans="2:17" ht="15.75">
      <c r="B586" s="6"/>
      <c r="C586" s="6"/>
      <c r="D586" s="6"/>
      <c r="E586" s="6"/>
      <c r="F586" s="6"/>
      <c r="G586" s="6"/>
      <c r="H586" s="6"/>
      <c r="I586" s="6"/>
      <c r="J586" s="6"/>
      <c r="K586" s="6"/>
      <c r="L586" s="6"/>
      <c r="M586" s="6"/>
      <c r="N586" s="6"/>
      <c r="O586" s="6"/>
      <c r="P586" s="6"/>
      <c r="Q586" s="6"/>
    </row>
    <row r="587" spans="2:17" ht="15.75">
      <c r="B587" s="6"/>
      <c r="C587" s="6"/>
      <c r="D587" s="6"/>
      <c r="E587" s="6"/>
      <c r="F587" s="6"/>
      <c r="G587" s="6"/>
      <c r="H587" s="6"/>
      <c r="I587" s="6"/>
      <c r="J587" s="6"/>
      <c r="K587" s="6"/>
      <c r="L587" s="6"/>
      <c r="M587" s="6"/>
      <c r="N587" s="6"/>
      <c r="O587" s="6"/>
      <c r="P587" s="6"/>
      <c r="Q587" s="6"/>
    </row>
    <row r="588" spans="2:17" ht="15.75">
      <c r="B588" s="6"/>
      <c r="C588" s="6"/>
      <c r="D588" s="6"/>
      <c r="E588" s="6"/>
      <c r="F588" s="6"/>
      <c r="G588" s="6"/>
      <c r="H588" s="6"/>
      <c r="I588" s="6"/>
      <c r="J588" s="6"/>
      <c r="K588" s="6"/>
      <c r="L588" s="6"/>
      <c r="M588" s="6"/>
      <c r="N588" s="6"/>
      <c r="O588" s="6"/>
      <c r="P588" s="6"/>
      <c r="Q588" s="6"/>
    </row>
    <row r="589" spans="2:17" ht="15.75">
      <c r="B589" s="6"/>
      <c r="C589" s="6"/>
      <c r="D589" s="6"/>
      <c r="E589" s="6"/>
      <c r="F589" s="6"/>
      <c r="G589" s="6"/>
      <c r="H589" s="6"/>
      <c r="I589" s="6"/>
      <c r="J589" s="6"/>
      <c r="K589" s="6"/>
      <c r="L589" s="6"/>
      <c r="M589" s="6"/>
      <c r="N589" s="6"/>
      <c r="O589" s="6"/>
      <c r="P589" s="6"/>
      <c r="Q589" s="6"/>
    </row>
    <row r="590" spans="2:17" ht="15.75">
      <c r="B590" s="6"/>
      <c r="C590" s="6"/>
      <c r="D590" s="6"/>
      <c r="E590" s="6"/>
      <c r="F590" s="6"/>
      <c r="G590" s="6"/>
      <c r="H590" s="6"/>
      <c r="I590" s="6"/>
      <c r="J590" s="6"/>
      <c r="K590" s="6"/>
      <c r="L590" s="6"/>
      <c r="M590" s="6"/>
      <c r="N590" s="6"/>
      <c r="O590" s="6"/>
      <c r="P590" s="6"/>
      <c r="Q590" s="6"/>
    </row>
    <row r="591" spans="2:17" ht="15.75">
      <c r="B591" s="6"/>
      <c r="C591" s="6"/>
      <c r="D591" s="6"/>
      <c r="E591" s="6"/>
      <c r="F591" s="6"/>
      <c r="G591" s="6"/>
      <c r="H591" s="6"/>
      <c r="I591" s="6"/>
      <c r="J591" s="6"/>
      <c r="K591" s="6"/>
      <c r="L591" s="6"/>
      <c r="M591" s="6"/>
      <c r="N591" s="6"/>
      <c r="O591" s="6"/>
      <c r="P591" s="6"/>
      <c r="Q591" s="6"/>
    </row>
    <row r="592" spans="2:17" ht="15.75">
      <c r="B592" s="6"/>
      <c r="C592" s="6"/>
      <c r="D592" s="6"/>
      <c r="E592" s="6"/>
      <c r="F592" s="6"/>
      <c r="G592" s="6"/>
      <c r="H592" s="6"/>
      <c r="I592" s="6"/>
      <c r="J592" s="6"/>
      <c r="K592" s="6"/>
      <c r="L592" s="6"/>
      <c r="M592" s="6"/>
      <c r="N592" s="6"/>
      <c r="O592" s="6"/>
      <c r="P592" s="6"/>
      <c r="Q592" s="6"/>
    </row>
    <row r="593" spans="2:17" ht="15.75">
      <c r="B593" s="6"/>
      <c r="C593" s="6"/>
      <c r="D593" s="6"/>
      <c r="E593" s="6"/>
      <c r="F593" s="6"/>
      <c r="G593" s="6"/>
      <c r="H593" s="6"/>
      <c r="I593" s="6"/>
      <c r="J593" s="6"/>
      <c r="K593" s="6"/>
      <c r="L593" s="6"/>
      <c r="M593" s="6"/>
      <c r="N593" s="6"/>
      <c r="O593" s="6"/>
      <c r="P593" s="6"/>
      <c r="Q593" s="6"/>
    </row>
    <row r="594" spans="2:17" ht="15.75">
      <c r="B594" s="6"/>
      <c r="C594" s="6"/>
      <c r="D594" s="6"/>
      <c r="E594" s="6"/>
      <c r="F594" s="6"/>
      <c r="G594" s="6"/>
      <c r="H594" s="6"/>
      <c r="I594" s="6"/>
      <c r="J594" s="6"/>
      <c r="K594" s="6"/>
      <c r="L594" s="6"/>
      <c r="M594" s="6"/>
      <c r="N594" s="6"/>
      <c r="O594" s="6"/>
      <c r="P594" s="6"/>
      <c r="Q594" s="6"/>
    </row>
    <row r="595" spans="2:17" ht="15.75">
      <c r="B595" s="6"/>
      <c r="C595" s="6"/>
      <c r="D595" s="6"/>
      <c r="E595" s="6"/>
      <c r="F595" s="6"/>
      <c r="G595" s="6"/>
      <c r="H595" s="6"/>
      <c r="I595" s="6"/>
      <c r="J595" s="6"/>
      <c r="K595" s="6"/>
      <c r="L595" s="6"/>
      <c r="M595" s="6"/>
      <c r="N595" s="6"/>
      <c r="O595" s="6"/>
      <c r="P595" s="6"/>
      <c r="Q595" s="6"/>
    </row>
    <row r="596" spans="2:17" ht="15.75">
      <c r="B596" s="6"/>
      <c r="C596" s="6"/>
      <c r="D596" s="6"/>
      <c r="E596" s="6"/>
      <c r="F596" s="6"/>
      <c r="G596" s="6"/>
      <c r="H596" s="6"/>
      <c r="I596" s="6"/>
      <c r="J596" s="6"/>
      <c r="K596" s="6"/>
      <c r="L596" s="6"/>
      <c r="M596" s="6"/>
      <c r="N596" s="6"/>
      <c r="O596" s="6"/>
      <c r="P596" s="6"/>
      <c r="Q596" s="6"/>
    </row>
    <row r="597" spans="2:17" ht="15.75">
      <c r="B597" s="6"/>
      <c r="C597" s="6"/>
      <c r="D597" s="6"/>
      <c r="E597" s="6"/>
      <c r="F597" s="6"/>
      <c r="G597" s="6"/>
      <c r="H597" s="6"/>
      <c r="I597" s="6"/>
      <c r="J597" s="6"/>
      <c r="K597" s="6"/>
      <c r="L597" s="6"/>
      <c r="M597" s="6"/>
      <c r="N597" s="6"/>
      <c r="O597" s="6"/>
      <c r="P597" s="6"/>
      <c r="Q597" s="6"/>
    </row>
    <row r="598" spans="2:17" ht="15.75">
      <c r="B598" s="6"/>
      <c r="C598" s="6"/>
      <c r="D598" s="6"/>
      <c r="E598" s="6"/>
      <c r="F598" s="6"/>
      <c r="G598" s="6"/>
      <c r="H598" s="6"/>
      <c r="I598" s="6"/>
      <c r="J598" s="6"/>
      <c r="K598" s="6"/>
      <c r="L598" s="6"/>
      <c r="M598" s="6"/>
      <c r="N598" s="6"/>
      <c r="O598" s="6"/>
      <c r="P598" s="6"/>
      <c r="Q598" s="6"/>
    </row>
    <row r="599" spans="2:17" ht="15.75">
      <c r="B599" s="6"/>
      <c r="C599" s="6"/>
      <c r="D599" s="6"/>
      <c r="E599" s="6"/>
      <c r="F599" s="6"/>
      <c r="G599" s="6"/>
      <c r="H599" s="6"/>
      <c r="I599" s="6"/>
      <c r="J599" s="6"/>
      <c r="K599" s="6"/>
      <c r="L599" s="6"/>
      <c r="M599" s="6"/>
      <c r="N599" s="6"/>
      <c r="O599" s="6"/>
      <c r="P599" s="6"/>
      <c r="Q599" s="6"/>
    </row>
    <row r="600" spans="2:17" ht="15.75">
      <c r="B600" s="6"/>
      <c r="C600" s="6"/>
      <c r="D600" s="6"/>
      <c r="E600" s="6"/>
      <c r="F600" s="6"/>
      <c r="G600" s="6"/>
      <c r="H600" s="6"/>
      <c r="I600" s="6"/>
      <c r="J600" s="6"/>
      <c r="K600" s="6"/>
      <c r="L600" s="6"/>
      <c r="M600" s="6"/>
      <c r="N600" s="6"/>
      <c r="O600" s="6"/>
      <c r="P600" s="6"/>
      <c r="Q600" s="6"/>
    </row>
    <row r="601" spans="2:17" ht="15.75">
      <c r="B601" s="6"/>
      <c r="C601" s="6"/>
      <c r="D601" s="6"/>
      <c r="E601" s="6"/>
      <c r="F601" s="6"/>
      <c r="G601" s="6"/>
      <c r="H601" s="6"/>
      <c r="I601" s="6"/>
      <c r="J601" s="6"/>
      <c r="K601" s="6"/>
      <c r="L601" s="6"/>
      <c r="M601" s="6"/>
      <c r="N601" s="6"/>
      <c r="O601" s="6"/>
      <c r="P601" s="6"/>
      <c r="Q601" s="6"/>
    </row>
    <row r="602" spans="2:17" ht="15.75">
      <c r="B602" s="6"/>
      <c r="C602" s="6"/>
      <c r="D602" s="6"/>
      <c r="E602" s="6"/>
      <c r="F602" s="6"/>
      <c r="G602" s="6"/>
      <c r="H602" s="6"/>
      <c r="I602" s="6"/>
      <c r="J602" s="6"/>
      <c r="K602" s="6"/>
      <c r="L602" s="6"/>
      <c r="M602" s="6"/>
      <c r="N602" s="6"/>
      <c r="O602" s="6"/>
      <c r="P602" s="6"/>
      <c r="Q602" s="6"/>
    </row>
    <row r="603" spans="2:17" ht="15.75">
      <c r="B603" s="6"/>
      <c r="C603" s="6"/>
      <c r="D603" s="6"/>
      <c r="E603" s="6"/>
      <c r="F603" s="6"/>
      <c r="G603" s="6"/>
      <c r="H603" s="6"/>
      <c r="I603" s="6"/>
      <c r="J603" s="6"/>
      <c r="K603" s="6"/>
      <c r="L603" s="6"/>
      <c r="M603" s="6"/>
      <c r="N603" s="6"/>
      <c r="O603" s="6"/>
      <c r="P603" s="6"/>
      <c r="Q603" s="6"/>
    </row>
    <row r="604" spans="2:17" ht="15.75">
      <c r="B604" s="6"/>
      <c r="C604" s="6"/>
      <c r="D604" s="6"/>
      <c r="E604" s="6"/>
      <c r="F604" s="6"/>
      <c r="G604" s="6"/>
      <c r="H604" s="6"/>
      <c r="I604" s="6"/>
      <c r="J604" s="6"/>
      <c r="K604" s="6"/>
      <c r="L604" s="6"/>
      <c r="M604" s="6"/>
      <c r="N604" s="6"/>
      <c r="O604" s="6"/>
      <c r="P604" s="6"/>
      <c r="Q604" s="6"/>
    </row>
    <row r="605" spans="2:17" ht="15.75">
      <c r="B605" s="6"/>
      <c r="C605" s="6"/>
      <c r="D605" s="6"/>
      <c r="E605" s="6"/>
      <c r="F605" s="6"/>
      <c r="G605" s="6"/>
      <c r="H605" s="6"/>
      <c r="I605" s="6"/>
      <c r="J605" s="6"/>
      <c r="K605" s="6"/>
      <c r="L605" s="6"/>
      <c r="M605" s="6"/>
      <c r="N605" s="6"/>
      <c r="O605" s="6"/>
      <c r="P605" s="6"/>
      <c r="Q605" s="6"/>
    </row>
    <row r="606" spans="2:17" ht="15.75">
      <c r="B606" s="6"/>
      <c r="C606" s="6"/>
      <c r="D606" s="6"/>
      <c r="E606" s="6"/>
      <c r="F606" s="6"/>
      <c r="G606" s="6"/>
      <c r="H606" s="6"/>
      <c r="I606" s="6"/>
      <c r="J606" s="6"/>
      <c r="K606" s="6"/>
      <c r="L606" s="6"/>
      <c r="M606" s="6"/>
      <c r="N606" s="6"/>
      <c r="O606" s="6"/>
      <c r="P606" s="6"/>
      <c r="Q606" s="6"/>
    </row>
    <row r="607" spans="2:17" ht="15.75">
      <c r="B607" s="6"/>
      <c r="C607" s="6"/>
      <c r="D607" s="6"/>
      <c r="E607" s="6"/>
      <c r="F607" s="6"/>
      <c r="G607" s="6"/>
      <c r="H607" s="6"/>
      <c r="I607" s="6"/>
      <c r="J607" s="6"/>
      <c r="K607" s="6"/>
      <c r="L607" s="6"/>
      <c r="M607" s="6"/>
      <c r="N607" s="6"/>
      <c r="O607" s="6"/>
      <c r="P607" s="6"/>
      <c r="Q607" s="6"/>
    </row>
    <row r="608" spans="2:17" ht="15.75">
      <c r="B608" s="6"/>
      <c r="C608" s="6"/>
      <c r="D608" s="6"/>
      <c r="E608" s="6"/>
      <c r="F608" s="6"/>
      <c r="G608" s="6"/>
      <c r="H608" s="6"/>
      <c r="I608" s="6"/>
      <c r="J608" s="6"/>
      <c r="K608" s="6"/>
      <c r="L608" s="6"/>
      <c r="M608" s="6"/>
      <c r="N608" s="6"/>
      <c r="O608" s="6"/>
      <c r="P608" s="6"/>
      <c r="Q608" s="6"/>
    </row>
    <row r="609" spans="2:17" ht="15.75">
      <c r="B609" s="6"/>
      <c r="C609" s="6"/>
      <c r="D609" s="6"/>
      <c r="E609" s="6"/>
      <c r="F609" s="6"/>
      <c r="G609" s="6"/>
      <c r="H609" s="6"/>
      <c r="I609" s="6"/>
      <c r="J609" s="6"/>
      <c r="K609" s="6"/>
      <c r="L609" s="6"/>
      <c r="M609" s="6"/>
      <c r="N609" s="6"/>
      <c r="O609" s="6"/>
      <c r="P609" s="6"/>
      <c r="Q609" s="6"/>
    </row>
    <row r="610" spans="2:17" ht="15.75">
      <c r="B610" s="6"/>
      <c r="C610" s="6"/>
      <c r="D610" s="6"/>
      <c r="E610" s="6"/>
      <c r="F610" s="6"/>
      <c r="G610" s="6"/>
      <c r="H610" s="6"/>
      <c r="I610" s="6"/>
      <c r="J610" s="6"/>
      <c r="K610" s="6"/>
      <c r="L610" s="6"/>
      <c r="M610" s="6"/>
      <c r="N610" s="6"/>
      <c r="O610" s="6"/>
      <c r="P610" s="6"/>
      <c r="Q610" s="6"/>
    </row>
    <row r="611" spans="2:17" ht="15.75">
      <c r="B611" s="6"/>
      <c r="C611" s="6"/>
      <c r="D611" s="6"/>
      <c r="E611" s="6"/>
      <c r="F611" s="6"/>
      <c r="G611" s="6"/>
      <c r="H611" s="6"/>
      <c r="I611" s="6"/>
      <c r="J611" s="6"/>
      <c r="K611" s="6"/>
      <c r="L611" s="6"/>
      <c r="M611" s="6"/>
      <c r="N611" s="6"/>
      <c r="O611" s="6"/>
      <c r="P611" s="6"/>
      <c r="Q611" s="6"/>
    </row>
    <row r="612" spans="2:17" ht="15.75">
      <c r="B612" s="6"/>
      <c r="C612" s="6"/>
      <c r="D612" s="6"/>
      <c r="E612" s="6"/>
      <c r="F612" s="6"/>
      <c r="G612" s="6"/>
      <c r="H612" s="6"/>
      <c r="I612" s="6"/>
      <c r="J612" s="6"/>
      <c r="K612" s="6"/>
      <c r="L612" s="6"/>
      <c r="M612" s="6"/>
      <c r="N612" s="6"/>
      <c r="O612" s="6"/>
      <c r="P612" s="6"/>
      <c r="Q612" s="6"/>
    </row>
    <row r="613" spans="2:17" ht="15.75">
      <c r="B613" s="6"/>
      <c r="C613" s="6"/>
      <c r="D613" s="6"/>
      <c r="E613" s="6"/>
      <c r="F613" s="6"/>
      <c r="G613" s="6"/>
      <c r="H613" s="6"/>
      <c r="I613" s="6"/>
      <c r="J613" s="6"/>
      <c r="K613" s="6"/>
      <c r="L613" s="6"/>
      <c r="M613" s="6"/>
      <c r="N613" s="6"/>
      <c r="O613" s="6"/>
      <c r="P613" s="6"/>
      <c r="Q613" s="6"/>
    </row>
    <row r="614" spans="2:17" ht="15.75">
      <c r="B614" s="6"/>
      <c r="C614" s="6"/>
      <c r="D614" s="6"/>
      <c r="E614" s="6"/>
      <c r="F614" s="6"/>
      <c r="G614" s="6"/>
      <c r="H614" s="6"/>
      <c r="I614" s="6"/>
      <c r="J614" s="6"/>
      <c r="K614" s="6"/>
      <c r="L614" s="6"/>
      <c r="M614" s="6"/>
      <c r="N614" s="6"/>
      <c r="O614" s="6"/>
      <c r="P614" s="6"/>
      <c r="Q614" s="6"/>
    </row>
    <row r="615" spans="2:17" ht="15.75">
      <c r="B615" s="6"/>
      <c r="C615" s="6"/>
      <c r="D615" s="6"/>
      <c r="E615" s="6"/>
      <c r="F615" s="6"/>
      <c r="G615" s="6"/>
      <c r="H615" s="6"/>
      <c r="I615" s="6"/>
      <c r="J615" s="6"/>
      <c r="K615" s="6"/>
      <c r="L615" s="6"/>
      <c r="M615" s="6"/>
      <c r="N615" s="6"/>
      <c r="O615" s="6"/>
      <c r="P615" s="6"/>
      <c r="Q615" s="6"/>
    </row>
    <row r="616" spans="2:17" ht="15.75">
      <c r="B616" s="6"/>
      <c r="C616" s="6"/>
      <c r="D616" s="6"/>
      <c r="E616" s="6"/>
      <c r="F616" s="6"/>
      <c r="G616" s="6"/>
      <c r="H616" s="6"/>
      <c r="I616" s="6"/>
      <c r="J616" s="6"/>
      <c r="K616" s="6"/>
      <c r="L616" s="6"/>
      <c r="M616" s="6"/>
      <c r="N616" s="6"/>
      <c r="O616" s="6"/>
      <c r="P616" s="6"/>
      <c r="Q616" s="6"/>
    </row>
    <row r="617" spans="2:17" ht="15.75">
      <c r="B617" s="6"/>
      <c r="C617" s="6"/>
      <c r="D617" s="6"/>
      <c r="E617" s="6"/>
      <c r="F617" s="6"/>
      <c r="G617" s="6"/>
      <c r="H617" s="6"/>
      <c r="I617" s="6"/>
      <c r="J617" s="6"/>
      <c r="K617" s="6"/>
      <c r="L617" s="6"/>
      <c r="M617" s="6"/>
      <c r="N617" s="6"/>
      <c r="O617" s="6"/>
      <c r="P617" s="6"/>
      <c r="Q617" s="6"/>
    </row>
    <row r="618" spans="2:17" ht="15.75">
      <c r="B618" s="6"/>
      <c r="C618" s="6"/>
      <c r="D618" s="6"/>
      <c r="E618" s="6"/>
      <c r="F618" s="6"/>
      <c r="G618" s="6"/>
      <c r="H618" s="6"/>
      <c r="I618" s="6"/>
      <c r="J618" s="6"/>
      <c r="K618" s="6"/>
      <c r="L618" s="6"/>
      <c r="M618" s="6"/>
      <c r="N618" s="6"/>
      <c r="O618" s="6"/>
      <c r="P618" s="6"/>
      <c r="Q618" s="6"/>
    </row>
    <row r="619" spans="2:17" ht="15.75">
      <c r="B619" s="6"/>
      <c r="C619" s="6"/>
      <c r="D619" s="6"/>
      <c r="E619" s="6"/>
      <c r="F619" s="6"/>
      <c r="G619" s="6"/>
      <c r="H619" s="6"/>
      <c r="I619" s="6"/>
      <c r="J619" s="6"/>
      <c r="K619" s="6"/>
      <c r="L619" s="6"/>
      <c r="M619" s="6"/>
      <c r="N619" s="6"/>
      <c r="O619" s="6"/>
      <c r="P619" s="6"/>
      <c r="Q619" s="6"/>
    </row>
    <row r="620" spans="2:17" ht="15.75">
      <c r="B620" s="6"/>
      <c r="C620" s="6"/>
      <c r="D620" s="6"/>
      <c r="E620" s="6"/>
      <c r="F620" s="6"/>
      <c r="G620" s="6"/>
      <c r="H620" s="6"/>
      <c r="I620" s="6"/>
      <c r="J620" s="6"/>
      <c r="K620" s="6"/>
      <c r="L620" s="6"/>
      <c r="M620" s="6"/>
      <c r="N620" s="6"/>
      <c r="O620" s="6"/>
      <c r="P620" s="6"/>
      <c r="Q620" s="6"/>
    </row>
    <row r="621" spans="2:17" ht="15.75">
      <c r="B621" s="6"/>
      <c r="C621" s="6"/>
      <c r="D621" s="6"/>
      <c r="E621" s="6"/>
      <c r="F621" s="6"/>
      <c r="G621" s="6"/>
      <c r="H621" s="6"/>
      <c r="I621" s="6"/>
      <c r="J621" s="6"/>
      <c r="K621" s="6"/>
      <c r="L621" s="6"/>
      <c r="M621" s="6"/>
      <c r="N621" s="6"/>
      <c r="O621" s="6"/>
      <c r="P621" s="6"/>
      <c r="Q621" s="6"/>
    </row>
    <row r="622" spans="2:17" ht="15.75">
      <c r="B622" s="6"/>
      <c r="C622" s="6"/>
      <c r="D622" s="6"/>
      <c r="E622" s="6"/>
      <c r="F622" s="6"/>
      <c r="G622" s="6"/>
      <c r="H622" s="6"/>
      <c r="I622" s="6"/>
      <c r="J622" s="6"/>
      <c r="K622" s="6"/>
      <c r="L622" s="6"/>
      <c r="M622" s="6"/>
      <c r="N622" s="6"/>
      <c r="O622" s="6"/>
      <c r="P622" s="6"/>
      <c r="Q622" s="6"/>
    </row>
    <row r="623" spans="2:17" ht="15.75">
      <c r="B623" s="6"/>
      <c r="C623" s="6"/>
      <c r="D623" s="6"/>
      <c r="E623" s="6"/>
      <c r="F623" s="6"/>
      <c r="G623" s="6"/>
      <c r="H623" s="6"/>
      <c r="I623" s="6"/>
      <c r="J623" s="6"/>
      <c r="K623" s="6"/>
      <c r="L623" s="6"/>
      <c r="M623" s="6"/>
      <c r="N623" s="6"/>
      <c r="O623" s="6"/>
      <c r="P623" s="6"/>
      <c r="Q623" s="6"/>
    </row>
    <row r="624" spans="2:17" ht="15.75">
      <c r="B624" s="6"/>
      <c r="C624" s="6"/>
      <c r="D624" s="6"/>
      <c r="E624" s="6"/>
      <c r="F624" s="6"/>
      <c r="G624" s="6"/>
      <c r="H624" s="6"/>
      <c r="I624" s="6"/>
      <c r="J624" s="6"/>
      <c r="K624" s="6"/>
      <c r="L624" s="6"/>
      <c r="M624" s="6"/>
      <c r="N624" s="6"/>
      <c r="O624" s="6"/>
      <c r="P624" s="6"/>
      <c r="Q624" s="6"/>
    </row>
    <row r="625" spans="2:17" ht="15.75">
      <c r="B625" s="6"/>
      <c r="C625" s="6"/>
      <c r="D625" s="6"/>
      <c r="E625" s="6"/>
      <c r="F625" s="6"/>
      <c r="G625" s="6"/>
      <c r="H625" s="6"/>
      <c r="I625" s="6"/>
      <c r="J625" s="6"/>
      <c r="K625" s="6"/>
      <c r="L625" s="6"/>
      <c r="M625" s="6"/>
      <c r="N625" s="6"/>
      <c r="O625" s="6"/>
      <c r="P625" s="6"/>
      <c r="Q625" s="6"/>
    </row>
    <row r="626" spans="2:17" ht="15.75">
      <c r="B626" s="6"/>
      <c r="C626" s="6"/>
      <c r="D626" s="6"/>
      <c r="E626" s="6"/>
      <c r="F626" s="6"/>
      <c r="G626" s="6"/>
      <c r="H626" s="6"/>
      <c r="I626" s="6"/>
      <c r="J626" s="6"/>
      <c r="K626" s="6"/>
      <c r="L626" s="6"/>
      <c r="M626" s="6"/>
      <c r="N626" s="6"/>
      <c r="O626" s="6"/>
      <c r="P626" s="6"/>
      <c r="Q626" s="6"/>
    </row>
    <row r="627" spans="2:17" ht="15.75">
      <c r="B627" s="6"/>
      <c r="C627" s="6"/>
      <c r="D627" s="6"/>
      <c r="E627" s="6"/>
      <c r="F627" s="6"/>
      <c r="G627" s="6"/>
      <c r="H627" s="6"/>
      <c r="I627" s="6"/>
      <c r="J627" s="6"/>
      <c r="K627" s="6"/>
      <c r="L627" s="6"/>
      <c r="M627" s="6"/>
      <c r="N627" s="6"/>
      <c r="O627" s="6"/>
      <c r="P627" s="6"/>
      <c r="Q627" s="6"/>
    </row>
    <row r="628" spans="2:17" ht="15.75">
      <c r="B628" s="6"/>
      <c r="C628" s="6"/>
      <c r="D628" s="6"/>
      <c r="E628" s="6"/>
      <c r="F628" s="6"/>
      <c r="G628" s="6"/>
      <c r="H628" s="6"/>
      <c r="I628" s="6"/>
      <c r="J628" s="6"/>
      <c r="K628" s="6"/>
      <c r="L628" s="6"/>
      <c r="M628" s="6"/>
      <c r="N628" s="6"/>
      <c r="O628" s="6"/>
      <c r="P628" s="6"/>
      <c r="Q628" s="6"/>
    </row>
    <row r="629" spans="2:17" ht="15.75">
      <c r="B629" s="6"/>
      <c r="C629" s="6"/>
      <c r="D629" s="6"/>
      <c r="E629" s="6"/>
      <c r="F629" s="6"/>
      <c r="G629" s="6"/>
      <c r="H629" s="6"/>
      <c r="I629" s="6"/>
      <c r="J629" s="6"/>
      <c r="K629" s="6"/>
      <c r="L629" s="6"/>
      <c r="M629" s="6"/>
      <c r="N629" s="6"/>
      <c r="O629" s="6"/>
      <c r="P629" s="6"/>
      <c r="Q629" s="6"/>
    </row>
    <row r="630" spans="2:17" ht="15.75">
      <c r="B630" s="6"/>
      <c r="C630" s="6"/>
      <c r="D630" s="6"/>
      <c r="E630" s="6"/>
      <c r="F630" s="6"/>
      <c r="G630" s="6"/>
      <c r="H630" s="6"/>
      <c r="I630" s="6"/>
      <c r="J630" s="6"/>
      <c r="K630" s="6"/>
      <c r="L630" s="6"/>
      <c r="M630" s="6"/>
      <c r="N630" s="6"/>
      <c r="O630" s="6"/>
      <c r="P630" s="6"/>
      <c r="Q630" s="6"/>
    </row>
    <row r="631" spans="2:17" ht="15.75">
      <c r="B631" s="6"/>
      <c r="C631" s="6"/>
      <c r="D631" s="6"/>
      <c r="E631" s="6"/>
      <c r="F631" s="6"/>
      <c r="G631" s="6"/>
      <c r="H631" s="6"/>
      <c r="I631" s="6"/>
      <c r="J631" s="6"/>
      <c r="K631" s="6"/>
      <c r="L631" s="6"/>
      <c r="M631" s="6"/>
      <c r="N631" s="6"/>
      <c r="O631" s="6"/>
      <c r="P631" s="6"/>
      <c r="Q631" s="6"/>
    </row>
    <row r="632" spans="2:17" ht="15.75">
      <c r="B632" s="6"/>
      <c r="C632" s="6"/>
      <c r="D632" s="6"/>
      <c r="E632" s="6"/>
      <c r="F632" s="6"/>
      <c r="G632" s="6"/>
      <c r="H632" s="6"/>
      <c r="I632" s="6"/>
      <c r="J632" s="6"/>
      <c r="K632" s="6"/>
      <c r="L632" s="6"/>
      <c r="M632" s="6"/>
      <c r="N632" s="6"/>
      <c r="O632" s="6"/>
      <c r="P632" s="6"/>
      <c r="Q632" s="6"/>
    </row>
    <row r="633" spans="2:17" ht="15.75">
      <c r="B633" s="6"/>
      <c r="C633" s="6"/>
      <c r="D633" s="6"/>
      <c r="E633" s="6"/>
      <c r="F633" s="6"/>
      <c r="G633" s="6"/>
      <c r="H633" s="6"/>
      <c r="I633" s="6"/>
      <c r="J633" s="6"/>
      <c r="K633" s="6"/>
      <c r="L633" s="6"/>
      <c r="M633" s="6"/>
      <c r="N633" s="6"/>
      <c r="O633" s="6"/>
      <c r="P633" s="6"/>
      <c r="Q633" s="6"/>
    </row>
    <row r="634" spans="2:17" ht="15.75">
      <c r="B634" s="6"/>
      <c r="C634" s="6"/>
      <c r="D634" s="6"/>
      <c r="E634" s="6"/>
      <c r="F634" s="6"/>
      <c r="G634" s="6"/>
      <c r="H634" s="6"/>
      <c r="I634" s="6"/>
      <c r="J634" s="6"/>
      <c r="K634" s="6"/>
      <c r="L634" s="6"/>
      <c r="M634" s="6"/>
      <c r="N634" s="6"/>
      <c r="O634" s="6"/>
      <c r="P634" s="6"/>
      <c r="Q634" s="6"/>
    </row>
    <row r="635" spans="2:17" ht="15.75">
      <c r="B635" s="6"/>
      <c r="C635" s="6"/>
      <c r="D635" s="6"/>
      <c r="E635" s="6"/>
      <c r="F635" s="6"/>
      <c r="G635" s="6"/>
      <c r="H635" s="6"/>
      <c r="I635" s="6"/>
      <c r="J635" s="6"/>
      <c r="K635" s="6"/>
      <c r="L635" s="6"/>
      <c r="M635" s="6"/>
      <c r="N635" s="6"/>
      <c r="O635" s="6"/>
      <c r="P635" s="6"/>
      <c r="Q635" s="6"/>
    </row>
    <row r="636" spans="2:17" ht="15.75">
      <c r="B636" s="6"/>
      <c r="C636" s="6"/>
      <c r="D636" s="6"/>
      <c r="E636" s="6"/>
      <c r="F636" s="6"/>
      <c r="G636" s="6"/>
      <c r="H636" s="6"/>
      <c r="I636" s="6"/>
      <c r="J636" s="6"/>
      <c r="K636" s="6"/>
      <c r="L636" s="6"/>
      <c r="M636" s="6"/>
      <c r="N636" s="6"/>
      <c r="O636" s="6"/>
      <c r="P636" s="6"/>
      <c r="Q636" s="6"/>
    </row>
    <row r="637" spans="2:17" ht="15.75">
      <c r="B637" s="6"/>
      <c r="C637" s="6"/>
      <c r="D637" s="6"/>
      <c r="E637" s="6"/>
      <c r="F637" s="6"/>
      <c r="G637" s="6"/>
      <c r="H637" s="6"/>
      <c r="I637" s="6"/>
      <c r="J637" s="6"/>
      <c r="K637" s="6"/>
      <c r="L637" s="6"/>
      <c r="M637" s="6"/>
      <c r="N637" s="6"/>
      <c r="O637" s="6"/>
      <c r="P637" s="6"/>
      <c r="Q637" s="6"/>
    </row>
    <row r="638" spans="2:17" ht="15.75">
      <c r="B638" s="6"/>
      <c r="C638" s="6"/>
      <c r="D638" s="6"/>
      <c r="E638" s="6"/>
      <c r="F638" s="6"/>
      <c r="G638" s="6"/>
      <c r="H638" s="6"/>
      <c r="I638" s="6"/>
      <c r="J638" s="6"/>
      <c r="K638" s="6"/>
      <c r="L638" s="6"/>
      <c r="M638" s="6"/>
      <c r="N638" s="6"/>
      <c r="O638" s="6"/>
      <c r="P638" s="6"/>
      <c r="Q638" s="6"/>
    </row>
    <row r="639" spans="2:17" ht="15.75">
      <c r="B639" s="6"/>
      <c r="C639" s="6"/>
      <c r="D639" s="6"/>
      <c r="E639" s="6"/>
      <c r="F639" s="6"/>
      <c r="G639" s="6"/>
      <c r="H639" s="6"/>
      <c r="I639" s="6"/>
      <c r="J639" s="6"/>
      <c r="K639" s="6"/>
      <c r="L639" s="6"/>
      <c r="M639" s="6"/>
      <c r="N639" s="6"/>
      <c r="O639" s="6"/>
      <c r="P639" s="6"/>
      <c r="Q639" s="6"/>
    </row>
    <row r="640" spans="2:17" ht="15.75">
      <c r="B640" s="6"/>
      <c r="C640" s="6"/>
      <c r="D640" s="6"/>
      <c r="E640" s="6"/>
      <c r="F640" s="6"/>
      <c r="G640" s="6"/>
      <c r="H640" s="6"/>
      <c r="I640" s="6"/>
      <c r="J640" s="6"/>
      <c r="K640" s="6"/>
      <c r="L640" s="6"/>
      <c r="M640" s="6"/>
      <c r="N640" s="6"/>
      <c r="O640" s="6"/>
      <c r="P640" s="6"/>
      <c r="Q640" s="6"/>
    </row>
    <row r="641" spans="2:17" ht="15.75">
      <c r="B641" s="6"/>
      <c r="C641" s="6"/>
      <c r="D641" s="6"/>
      <c r="E641" s="6"/>
      <c r="F641" s="6"/>
      <c r="G641" s="6"/>
      <c r="H641" s="6"/>
      <c r="I641" s="6"/>
      <c r="J641" s="6"/>
      <c r="K641" s="6"/>
      <c r="L641" s="6"/>
      <c r="M641" s="6"/>
      <c r="N641" s="6"/>
      <c r="O641" s="6"/>
      <c r="P641" s="6"/>
      <c r="Q641" s="6"/>
    </row>
    <row r="642" spans="2:17" ht="15.75">
      <c r="B642" s="6"/>
      <c r="C642" s="6"/>
      <c r="D642" s="6"/>
      <c r="E642" s="6"/>
      <c r="F642" s="6"/>
      <c r="G642" s="6"/>
      <c r="H642" s="6"/>
      <c r="I642" s="6"/>
      <c r="J642" s="6"/>
      <c r="K642" s="6"/>
      <c r="L642" s="6"/>
      <c r="M642" s="6"/>
      <c r="N642" s="6"/>
      <c r="O642" s="6"/>
      <c r="P642" s="6"/>
      <c r="Q642" s="6"/>
    </row>
    <row r="643" spans="2:17" ht="15.75">
      <c r="B643" s="6"/>
      <c r="C643" s="6"/>
      <c r="D643" s="6"/>
      <c r="E643" s="6"/>
      <c r="F643" s="6"/>
      <c r="G643" s="6"/>
      <c r="H643" s="6"/>
      <c r="I643" s="6"/>
      <c r="J643" s="6"/>
      <c r="K643" s="6"/>
      <c r="L643" s="6"/>
      <c r="M643" s="6"/>
      <c r="N643" s="6"/>
      <c r="O643" s="6"/>
      <c r="P643" s="6"/>
      <c r="Q643" s="6"/>
    </row>
    <row r="644" spans="2:17" ht="15.75">
      <c r="B644" s="6"/>
      <c r="C644" s="6"/>
      <c r="D644" s="6"/>
      <c r="E644" s="6"/>
      <c r="F644" s="6"/>
      <c r="G644" s="6"/>
      <c r="H644" s="6"/>
      <c r="I644" s="6"/>
      <c r="J644" s="6"/>
      <c r="K644" s="6"/>
      <c r="L644" s="6"/>
      <c r="M644" s="6"/>
      <c r="N644" s="6"/>
      <c r="O644" s="6"/>
      <c r="P644" s="6"/>
      <c r="Q644" s="6"/>
    </row>
    <row r="645" spans="2:17" ht="15.75">
      <c r="B645" s="6"/>
      <c r="C645" s="6"/>
      <c r="D645" s="6"/>
      <c r="E645" s="6"/>
      <c r="F645" s="6"/>
      <c r="G645" s="6"/>
      <c r="H645" s="6"/>
      <c r="I645" s="6"/>
      <c r="J645" s="6"/>
      <c r="K645" s="6"/>
      <c r="L645" s="6"/>
      <c r="M645" s="6"/>
      <c r="N645" s="6"/>
      <c r="O645" s="6"/>
      <c r="P645" s="6"/>
      <c r="Q645" s="6"/>
    </row>
    <row r="646" spans="2:17" ht="15.75">
      <c r="B646" s="6"/>
      <c r="C646" s="6"/>
      <c r="D646" s="6"/>
      <c r="E646" s="6"/>
      <c r="F646" s="6"/>
      <c r="G646" s="6"/>
      <c r="H646" s="6"/>
      <c r="I646" s="6"/>
      <c r="J646" s="6"/>
      <c r="K646" s="6"/>
      <c r="L646" s="6"/>
      <c r="M646" s="6"/>
      <c r="N646" s="6"/>
      <c r="O646" s="6"/>
      <c r="P646" s="6"/>
      <c r="Q646" s="6"/>
    </row>
    <row r="647" spans="2:17" ht="15.75">
      <c r="B647" s="6"/>
      <c r="C647" s="6"/>
      <c r="D647" s="6"/>
      <c r="E647" s="6"/>
      <c r="F647" s="6"/>
      <c r="G647" s="6"/>
      <c r="H647" s="6"/>
      <c r="I647" s="6"/>
      <c r="J647" s="6"/>
      <c r="K647" s="6"/>
      <c r="L647" s="6"/>
      <c r="M647" s="6"/>
      <c r="N647" s="6"/>
      <c r="O647" s="6"/>
      <c r="P647" s="6"/>
      <c r="Q647" s="6"/>
    </row>
    <row r="648" spans="2:17" ht="15.75">
      <c r="B648" s="6"/>
      <c r="C648" s="6"/>
      <c r="D648" s="6"/>
      <c r="E648" s="6"/>
      <c r="F648" s="6"/>
      <c r="G648" s="6"/>
      <c r="H648" s="6"/>
      <c r="I648" s="6"/>
      <c r="J648" s="6"/>
      <c r="K648" s="6"/>
      <c r="L648" s="6"/>
      <c r="M648" s="6"/>
      <c r="N648" s="6"/>
      <c r="O648" s="6"/>
      <c r="P648" s="6"/>
      <c r="Q648" s="6"/>
    </row>
    <row r="649" spans="2:17" ht="15.75">
      <c r="B649" s="6"/>
      <c r="C649" s="6"/>
      <c r="D649" s="6"/>
      <c r="E649" s="6"/>
      <c r="F649" s="6"/>
      <c r="G649" s="6"/>
      <c r="H649" s="6"/>
      <c r="I649" s="6"/>
      <c r="J649" s="6"/>
      <c r="K649" s="6"/>
      <c r="L649" s="6"/>
      <c r="M649" s="6"/>
      <c r="N649" s="6"/>
      <c r="O649" s="6"/>
      <c r="P649" s="6"/>
      <c r="Q649" s="6"/>
    </row>
    <row r="650" spans="2:17" ht="15.75">
      <c r="B650" s="6"/>
      <c r="C650" s="6"/>
      <c r="D650" s="6"/>
      <c r="E650" s="6"/>
      <c r="F650" s="6"/>
      <c r="G650" s="6"/>
      <c r="H650" s="6"/>
      <c r="I650" s="6"/>
      <c r="J650" s="6"/>
      <c r="K650" s="6"/>
      <c r="L650" s="6"/>
      <c r="M650" s="6"/>
      <c r="N650" s="6"/>
      <c r="O650" s="6"/>
      <c r="P650" s="6"/>
      <c r="Q650" s="6"/>
    </row>
    <row r="651" spans="2:17" ht="15.75">
      <c r="B651" s="6"/>
      <c r="C651" s="6"/>
      <c r="D651" s="6"/>
      <c r="E651" s="6"/>
      <c r="F651" s="6"/>
      <c r="G651" s="6"/>
      <c r="H651" s="6"/>
      <c r="I651" s="6"/>
      <c r="J651" s="6"/>
      <c r="K651" s="6"/>
      <c r="L651" s="6"/>
      <c r="M651" s="6"/>
      <c r="N651" s="6"/>
      <c r="O651" s="6"/>
      <c r="P651" s="6"/>
      <c r="Q651" s="6"/>
    </row>
    <row r="652" spans="2:17" ht="15.75">
      <c r="B652" s="6"/>
      <c r="C652" s="6"/>
      <c r="D652" s="6"/>
      <c r="E652" s="6"/>
      <c r="F652" s="6"/>
      <c r="G652" s="6"/>
      <c r="H652" s="6"/>
      <c r="I652" s="6"/>
      <c r="J652" s="6"/>
      <c r="K652" s="6"/>
      <c r="L652" s="6"/>
      <c r="M652" s="6"/>
      <c r="N652" s="6"/>
      <c r="O652" s="6"/>
      <c r="P652" s="6"/>
      <c r="Q652" s="6"/>
    </row>
    <row r="653" spans="2:17" ht="15.75">
      <c r="B653" s="6"/>
      <c r="C653" s="6"/>
      <c r="D653" s="6"/>
      <c r="E653" s="6"/>
      <c r="F653" s="6"/>
      <c r="G653" s="6"/>
      <c r="H653" s="6"/>
      <c r="I653" s="6"/>
      <c r="J653" s="6"/>
      <c r="K653" s="6"/>
      <c r="L653" s="6"/>
      <c r="M653" s="6"/>
      <c r="N653" s="6"/>
      <c r="O653" s="6"/>
      <c r="P653" s="6"/>
      <c r="Q653" s="6"/>
    </row>
    <row r="654" spans="2:17" ht="15.75">
      <c r="B654" s="6"/>
      <c r="C654" s="6"/>
      <c r="D654" s="6"/>
      <c r="E654" s="6"/>
      <c r="F654" s="6"/>
      <c r="G654" s="6"/>
      <c r="H654" s="6"/>
      <c r="I654" s="6"/>
      <c r="J654" s="6"/>
      <c r="K654" s="6"/>
      <c r="L654" s="6"/>
      <c r="M654" s="6"/>
      <c r="N654" s="6"/>
      <c r="O654" s="6"/>
      <c r="P654" s="6"/>
      <c r="Q654" s="6"/>
    </row>
    <row r="655" spans="2:17" ht="15.75">
      <c r="B655" s="6"/>
      <c r="C655" s="6"/>
      <c r="D655" s="6"/>
      <c r="E655" s="6"/>
      <c r="F655" s="6"/>
      <c r="G655" s="6"/>
      <c r="H655" s="6"/>
      <c r="I655" s="6"/>
      <c r="J655" s="6"/>
      <c r="K655" s="6"/>
      <c r="L655" s="6"/>
      <c r="M655" s="6"/>
      <c r="N655" s="6"/>
      <c r="O655" s="6"/>
      <c r="P655" s="6"/>
      <c r="Q655" s="6"/>
    </row>
    <row r="656" spans="2:17" ht="15.75">
      <c r="B656" s="6"/>
      <c r="C656" s="6"/>
      <c r="D656" s="6"/>
      <c r="E656" s="6"/>
      <c r="F656" s="6"/>
      <c r="G656" s="6"/>
      <c r="H656" s="6"/>
      <c r="I656" s="6"/>
      <c r="J656" s="6"/>
      <c r="K656" s="6"/>
      <c r="L656" s="6"/>
      <c r="M656" s="6"/>
      <c r="N656" s="6"/>
      <c r="O656" s="6"/>
      <c r="P656" s="6"/>
      <c r="Q656" s="6"/>
    </row>
    <row r="657" spans="2:17" ht="15.75">
      <c r="B657" s="6"/>
      <c r="C657" s="6"/>
      <c r="D657" s="6"/>
      <c r="E657" s="6"/>
      <c r="F657" s="6"/>
      <c r="G657" s="6"/>
      <c r="H657" s="6"/>
      <c r="I657" s="6"/>
      <c r="J657" s="6"/>
      <c r="K657" s="6"/>
      <c r="L657" s="6"/>
      <c r="M657" s="6"/>
      <c r="N657" s="6"/>
      <c r="O657" s="6"/>
      <c r="P657" s="6"/>
      <c r="Q657" s="6"/>
    </row>
    <row r="658" spans="2:17" ht="15.75">
      <c r="B658" s="6"/>
      <c r="C658" s="6"/>
      <c r="D658" s="6"/>
      <c r="E658" s="6"/>
      <c r="F658" s="6"/>
      <c r="G658" s="6"/>
      <c r="H658" s="6"/>
      <c r="I658" s="6"/>
      <c r="J658" s="6"/>
      <c r="K658" s="6"/>
      <c r="L658" s="6"/>
      <c r="M658" s="6"/>
      <c r="N658" s="6"/>
      <c r="O658" s="6"/>
      <c r="P658" s="6"/>
      <c r="Q658" s="6"/>
    </row>
    <row r="659" spans="2:17" ht="15.75">
      <c r="B659" s="6"/>
      <c r="C659" s="6"/>
      <c r="D659" s="6"/>
      <c r="E659" s="6"/>
      <c r="F659" s="6"/>
      <c r="G659" s="6"/>
      <c r="H659" s="6"/>
      <c r="I659" s="6"/>
      <c r="J659" s="6"/>
      <c r="K659" s="6"/>
      <c r="L659" s="6"/>
      <c r="M659" s="6"/>
      <c r="N659" s="6"/>
      <c r="O659" s="6"/>
      <c r="P659" s="6"/>
      <c r="Q659" s="6"/>
    </row>
    <row r="660" spans="2:17" ht="15.75">
      <c r="B660" s="6"/>
      <c r="C660" s="6"/>
      <c r="D660" s="6"/>
      <c r="E660" s="6"/>
      <c r="F660" s="6"/>
      <c r="G660" s="6"/>
      <c r="H660" s="6"/>
      <c r="I660" s="6"/>
      <c r="J660" s="6"/>
      <c r="K660" s="6"/>
      <c r="L660" s="6"/>
      <c r="M660" s="6"/>
      <c r="N660" s="6"/>
      <c r="O660" s="6"/>
      <c r="P660" s="6"/>
      <c r="Q660" s="6"/>
    </row>
    <row r="661" spans="2:17" ht="15.75">
      <c r="B661" s="6"/>
      <c r="C661" s="6"/>
      <c r="D661" s="6"/>
      <c r="E661" s="6"/>
      <c r="F661" s="6"/>
      <c r="G661" s="6"/>
      <c r="H661" s="6"/>
      <c r="I661" s="6"/>
      <c r="J661" s="6"/>
      <c r="K661" s="6"/>
      <c r="L661" s="6"/>
      <c r="M661" s="6"/>
      <c r="N661" s="6"/>
      <c r="O661" s="6"/>
      <c r="P661" s="6"/>
      <c r="Q661" s="6"/>
    </row>
    <row r="662" spans="2:17" ht="15.75">
      <c r="B662" s="6"/>
      <c r="C662" s="6"/>
      <c r="D662" s="6"/>
      <c r="E662" s="6"/>
      <c r="F662" s="6"/>
      <c r="G662" s="6"/>
      <c r="H662" s="6"/>
      <c r="I662" s="6"/>
      <c r="J662" s="6"/>
      <c r="K662" s="6"/>
      <c r="L662" s="6"/>
      <c r="M662" s="6"/>
      <c r="N662" s="6"/>
      <c r="O662" s="6"/>
      <c r="P662" s="6"/>
      <c r="Q662" s="6"/>
    </row>
    <row r="663" spans="2:17" ht="15.75">
      <c r="B663" s="6"/>
      <c r="C663" s="6"/>
      <c r="D663" s="6"/>
      <c r="E663" s="6"/>
      <c r="F663" s="6"/>
      <c r="G663" s="6"/>
      <c r="H663" s="6"/>
      <c r="I663" s="6"/>
      <c r="J663" s="6"/>
      <c r="K663" s="6"/>
      <c r="L663" s="6"/>
      <c r="M663" s="6"/>
      <c r="N663" s="6"/>
      <c r="O663" s="6"/>
      <c r="P663" s="6"/>
      <c r="Q663" s="6"/>
    </row>
    <row r="664" spans="2:17" ht="15.75">
      <c r="B664" s="6"/>
      <c r="C664" s="6"/>
      <c r="D664" s="6"/>
      <c r="E664" s="6"/>
      <c r="F664" s="6"/>
      <c r="G664" s="6"/>
      <c r="H664" s="6"/>
      <c r="I664" s="6"/>
      <c r="J664" s="6"/>
      <c r="K664" s="6"/>
      <c r="L664" s="6"/>
      <c r="M664" s="6"/>
      <c r="N664" s="6"/>
      <c r="O664" s="6"/>
      <c r="P664" s="6"/>
      <c r="Q664" s="6"/>
    </row>
    <row r="665" spans="2:17" ht="15.75">
      <c r="B665" s="6"/>
      <c r="C665" s="6"/>
      <c r="D665" s="6"/>
      <c r="E665" s="6"/>
      <c r="F665" s="6"/>
      <c r="G665" s="6"/>
      <c r="H665" s="6"/>
      <c r="I665" s="6"/>
      <c r="J665" s="6"/>
      <c r="K665" s="6"/>
      <c r="L665" s="6"/>
      <c r="M665" s="6"/>
      <c r="N665" s="6"/>
      <c r="O665" s="6"/>
      <c r="P665" s="6"/>
      <c r="Q665" s="6"/>
    </row>
    <row r="666" spans="2:17" ht="15.75">
      <c r="B666" s="6"/>
      <c r="C666" s="6"/>
      <c r="D666" s="6"/>
      <c r="E666" s="6"/>
      <c r="F666" s="6"/>
      <c r="G666" s="6"/>
      <c r="H666" s="6"/>
      <c r="I666" s="6"/>
      <c r="J666" s="6"/>
      <c r="K666" s="6"/>
      <c r="L666" s="6"/>
      <c r="M666" s="6"/>
      <c r="N666" s="6"/>
      <c r="O666" s="6"/>
      <c r="P666" s="6"/>
      <c r="Q666" s="6"/>
    </row>
    <row r="667" spans="2:17" ht="15.75">
      <c r="B667" s="6"/>
      <c r="C667" s="6"/>
      <c r="D667" s="6"/>
      <c r="E667" s="6"/>
      <c r="F667" s="6"/>
      <c r="G667" s="6"/>
      <c r="H667" s="6"/>
      <c r="I667" s="6"/>
      <c r="J667" s="6"/>
      <c r="K667" s="6"/>
      <c r="L667" s="6"/>
      <c r="M667" s="6"/>
      <c r="N667" s="6"/>
      <c r="O667" s="6"/>
      <c r="P667" s="6"/>
      <c r="Q667" s="6"/>
    </row>
    <row r="668" spans="2:17" ht="15.75">
      <c r="B668" s="6"/>
      <c r="C668" s="6"/>
      <c r="D668" s="6"/>
      <c r="E668" s="6"/>
      <c r="F668" s="6"/>
      <c r="G668" s="6"/>
      <c r="H668" s="6"/>
      <c r="I668" s="6"/>
      <c r="J668" s="6"/>
      <c r="K668" s="6"/>
      <c r="L668" s="6"/>
      <c r="M668" s="6"/>
      <c r="N668" s="6"/>
      <c r="O668" s="6"/>
      <c r="P668" s="6"/>
      <c r="Q668" s="6"/>
    </row>
    <row r="669" spans="2:17" ht="15.75">
      <c r="B669" s="6"/>
      <c r="C669" s="6"/>
      <c r="D669" s="6"/>
      <c r="E669" s="6"/>
      <c r="F669" s="6"/>
      <c r="G669" s="6"/>
      <c r="H669" s="6"/>
      <c r="I669" s="6"/>
      <c r="J669" s="6"/>
      <c r="K669" s="6"/>
      <c r="L669" s="6"/>
      <c r="M669" s="6"/>
      <c r="N669" s="6"/>
      <c r="O669" s="6"/>
      <c r="P669" s="6"/>
      <c r="Q669" s="6"/>
    </row>
    <row r="670" spans="2:17" ht="15.75">
      <c r="B670" s="6"/>
      <c r="C670" s="6"/>
      <c r="D670" s="6"/>
      <c r="E670" s="6"/>
      <c r="F670" s="6"/>
      <c r="G670" s="6"/>
      <c r="H670" s="6"/>
      <c r="I670" s="6"/>
      <c r="J670" s="6"/>
      <c r="K670" s="6"/>
      <c r="L670" s="6"/>
      <c r="M670" s="6"/>
      <c r="N670" s="6"/>
      <c r="O670" s="6"/>
      <c r="P670" s="6"/>
      <c r="Q670" s="6"/>
    </row>
    <row r="671" spans="2:17" ht="15.75">
      <c r="B671" s="6"/>
      <c r="C671" s="6"/>
      <c r="D671" s="6"/>
      <c r="E671" s="6"/>
      <c r="F671" s="6"/>
      <c r="G671" s="6"/>
      <c r="H671" s="6"/>
      <c r="I671" s="6"/>
      <c r="J671" s="6"/>
      <c r="K671" s="6"/>
      <c r="L671" s="6"/>
      <c r="M671" s="6"/>
      <c r="N671" s="6"/>
      <c r="O671" s="6"/>
      <c r="P671" s="6"/>
      <c r="Q671" s="6"/>
    </row>
    <row r="672" spans="2:17" ht="15.75">
      <c r="B672" s="6"/>
      <c r="C672" s="6"/>
      <c r="D672" s="6"/>
      <c r="E672" s="6"/>
      <c r="F672" s="6"/>
      <c r="G672" s="6"/>
      <c r="H672" s="6"/>
      <c r="I672" s="6"/>
      <c r="J672" s="6"/>
      <c r="K672" s="6"/>
      <c r="L672" s="6"/>
      <c r="M672" s="6"/>
      <c r="N672" s="6"/>
      <c r="O672" s="6"/>
      <c r="P672" s="6"/>
      <c r="Q672" s="6"/>
    </row>
    <row r="673" spans="2:17" ht="15.75">
      <c r="B673" s="6"/>
      <c r="C673" s="6"/>
      <c r="D673" s="6"/>
      <c r="E673" s="6"/>
      <c r="F673" s="6"/>
      <c r="G673" s="6"/>
      <c r="H673" s="6"/>
      <c r="I673" s="6"/>
      <c r="J673" s="6"/>
      <c r="K673" s="6"/>
      <c r="L673" s="6"/>
      <c r="M673" s="6"/>
      <c r="N673" s="6"/>
      <c r="O673" s="6"/>
      <c r="P673" s="6"/>
      <c r="Q673" s="6"/>
    </row>
    <row r="674" spans="2:17" ht="15.75">
      <c r="B674" s="6"/>
      <c r="C674" s="6"/>
      <c r="D674" s="6"/>
      <c r="E674" s="6"/>
      <c r="F674" s="6"/>
      <c r="G674" s="6"/>
      <c r="H674" s="6"/>
      <c r="I674" s="6"/>
      <c r="J674" s="6"/>
      <c r="K674" s="6"/>
      <c r="L674" s="6"/>
      <c r="M674" s="6"/>
      <c r="N674" s="6"/>
      <c r="O674" s="6"/>
      <c r="P674" s="6"/>
      <c r="Q674" s="6"/>
    </row>
    <row r="675" spans="2:17" ht="15.75">
      <c r="B675" s="6"/>
      <c r="C675" s="6"/>
      <c r="D675" s="6"/>
      <c r="E675" s="6"/>
      <c r="F675" s="6"/>
      <c r="G675" s="6"/>
      <c r="H675" s="6"/>
      <c r="I675" s="6"/>
      <c r="J675" s="6"/>
      <c r="K675" s="6"/>
      <c r="L675" s="6"/>
      <c r="M675" s="6"/>
      <c r="N675" s="6"/>
      <c r="O675" s="6"/>
      <c r="P675" s="6"/>
      <c r="Q675" s="6"/>
    </row>
    <row r="676" spans="2:17" ht="15.75">
      <c r="B676" s="6"/>
      <c r="C676" s="6"/>
      <c r="D676" s="6"/>
      <c r="E676" s="6"/>
      <c r="F676" s="6"/>
      <c r="G676" s="6"/>
      <c r="H676" s="6"/>
      <c r="I676" s="6"/>
      <c r="J676" s="6"/>
      <c r="K676" s="6"/>
      <c r="L676" s="6"/>
      <c r="M676" s="6"/>
      <c r="N676" s="6"/>
      <c r="O676" s="6"/>
      <c r="P676" s="6"/>
      <c r="Q676" s="6"/>
    </row>
    <row r="677" spans="2:17" ht="15.75">
      <c r="B677" s="6"/>
      <c r="C677" s="6"/>
      <c r="D677" s="6"/>
      <c r="E677" s="6"/>
      <c r="F677" s="6"/>
      <c r="G677" s="6"/>
      <c r="H677" s="6"/>
      <c r="I677" s="6"/>
      <c r="J677" s="6"/>
      <c r="K677" s="6"/>
      <c r="L677" s="6"/>
      <c r="M677" s="6"/>
      <c r="N677" s="6"/>
      <c r="O677" s="6"/>
      <c r="P677" s="6"/>
      <c r="Q677" s="6"/>
    </row>
    <row r="678" spans="2:17" ht="15.75">
      <c r="B678" s="6"/>
      <c r="C678" s="6"/>
      <c r="D678" s="6"/>
      <c r="E678" s="6"/>
      <c r="F678" s="6"/>
      <c r="G678" s="6"/>
      <c r="H678" s="6"/>
      <c r="I678" s="6"/>
      <c r="J678" s="6"/>
      <c r="K678" s="6"/>
      <c r="L678" s="6"/>
      <c r="M678" s="6"/>
      <c r="N678" s="6"/>
      <c r="O678" s="6"/>
      <c r="P678" s="6"/>
      <c r="Q678" s="6"/>
    </row>
    <row r="679" spans="2:17" ht="15.75">
      <c r="B679" s="6"/>
      <c r="C679" s="6"/>
      <c r="D679" s="6"/>
      <c r="E679" s="6"/>
      <c r="F679" s="6"/>
      <c r="G679" s="6"/>
      <c r="H679" s="6"/>
      <c r="I679" s="6"/>
      <c r="J679" s="6"/>
      <c r="K679" s="6"/>
      <c r="L679" s="6"/>
      <c r="M679" s="6"/>
      <c r="N679" s="6"/>
      <c r="O679" s="6"/>
      <c r="P679" s="6"/>
      <c r="Q679" s="6"/>
    </row>
    <row r="680" spans="2:17" ht="15.75">
      <c r="B680" s="6"/>
      <c r="C680" s="6"/>
      <c r="D680" s="6"/>
      <c r="E680" s="6"/>
      <c r="F680" s="6"/>
      <c r="G680" s="6"/>
      <c r="H680" s="6"/>
      <c r="I680" s="6"/>
      <c r="J680" s="6"/>
      <c r="K680" s="6"/>
      <c r="L680" s="6"/>
      <c r="M680" s="6"/>
      <c r="N680" s="6"/>
      <c r="O680" s="6"/>
      <c r="P680" s="6"/>
      <c r="Q680" s="6"/>
    </row>
    <row r="681" spans="2:17" ht="15.75">
      <c r="B681" s="6"/>
      <c r="C681" s="6"/>
      <c r="D681" s="6"/>
      <c r="E681" s="6"/>
      <c r="F681" s="6"/>
      <c r="G681" s="6"/>
      <c r="H681" s="6"/>
      <c r="I681" s="6"/>
      <c r="J681" s="6"/>
      <c r="K681" s="6"/>
      <c r="L681" s="6"/>
      <c r="M681" s="6"/>
      <c r="N681" s="6"/>
      <c r="O681" s="6"/>
      <c r="P681" s="6"/>
      <c r="Q681" s="6"/>
    </row>
    <row r="682" spans="2:17" ht="15.75">
      <c r="B682" s="6"/>
      <c r="C682" s="6"/>
      <c r="D682" s="6"/>
      <c r="E682" s="6"/>
      <c r="F682" s="6"/>
      <c r="G682" s="6"/>
      <c r="H682" s="6"/>
      <c r="I682" s="6"/>
      <c r="J682" s="6"/>
      <c r="K682" s="6"/>
      <c r="L682" s="6"/>
      <c r="M682" s="6"/>
      <c r="N682" s="6"/>
      <c r="O682" s="6"/>
      <c r="P682" s="6"/>
      <c r="Q682" s="6"/>
    </row>
    <row r="683" spans="2:17" ht="15.75">
      <c r="B683" s="6"/>
      <c r="C683" s="6"/>
      <c r="D683" s="6"/>
      <c r="E683" s="6"/>
      <c r="F683" s="6"/>
      <c r="G683" s="6"/>
      <c r="H683" s="6"/>
      <c r="I683" s="6"/>
      <c r="J683" s="6"/>
      <c r="K683" s="6"/>
      <c r="L683" s="6"/>
      <c r="M683" s="6"/>
      <c r="N683" s="6"/>
      <c r="O683" s="6"/>
      <c r="P683" s="6"/>
      <c r="Q683" s="6"/>
    </row>
    <row r="684" spans="2:17" ht="15.75">
      <c r="B684" s="6"/>
      <c r="C684" s="6"/>
      <c r="D684" s="6"/>
      <c r="E684" s="6"/>
      <c r="F684" s="6"/>
      <c r="G684" s="6"/>
      <c r="H684" s="6"/>
      <c r="I684" s="6"/>
      <c r="J684" s="6"/>
      <c r="K684" s="6"/>
      <c r="L684" s="6"/>
      <c r="M684" s="6"/>
      <c r="N684" s="6"/>
      <c r="O684" s="6"/>
      <c r="P684" s="6"/>
      <c r="Q684" s="6"/>
    </row>
    <row r="685" spans="2:17" ht="15.75">
      <c r="B685" s="6"/>
      <c r="C685" s="6"/>
      <c r="D685" s="6"/>
      <c r="E685" s="6"/>
      <c r="F685" s="6"/>
      <c r="G685" s="6"/>
      <c r="H685" s="6"/>
      <c r="I685" s="6"/>
      <c r="J685" s="6"/>
      <c r="K685" s="6"/>
      <c r="L685" s="6"/>
      <c r="M685" s="6"/>
      <c r="N685" s="6"/>
      <c r="O685" s="6"/>
      <c r="P685" s="6"/>
      <c r="Q685" s="6"/>
    </row>
    <row r="686" spans="2:17" ht="15.75">
      <c r="B686" s="6"/>
      <c r="C686" s="6"/>
      <c r="D686" s="6"/>
      <c r="E686" s="6"/>
      <c r="F686" s="6"/>
      <c r="G686" s="6"/>
      <c r="H686" s="6"/>
      <c r="I686" s="6"/>
      <c r="J686" s="6"/>
      <c r="K686" s="6"/>
      <c r="L686" s="6"/>
      <c r="M686" s="6"/>
      <c r="N686" s="6"/>
      <c r="O686" s="6"/>
      <c r="P686" s="6"/>
      <c r="Q686" s="6"/>
    </row>
    <row r="687" spans="2:17" ht="15.75">
      <c r="B687" s="6"/>
      <c r="C687" s="6"/>
      <c r="D687" s="6"/>
      <c r="E687" s="6"/>
      <c r="F687" s="6"/>
      <c r="G687" s="6"/>
      <c r="H687" s="6"/>
      <c r="I687" s="6"/>
      <c r="J687" s="6"/>
      <c r="K687" s="6"/>
      <c r="L687" s="6"/>
      <c r="M687" s="6"/>
      <c r="N687" s="6"/>
      <c r="O687" s="6"/>
      <c r="P687" s="6"/>
      <c r="Q687" s="6"/>
    </row>
    <row r="688" spans="2:17" ht="15.75">
      <c r="B688" s="6"/>
      <c r="C688" s="6"/>
      <c r="D688" s="6"/>
      <c r="E688" s="6"/>
      <c r="F688" s="6"/>
      <c r="G688" s="6"/>
      <c r="H688" s="6"/>
      <c r="I688" s="6"/>
      <c r="J688" s="6"/>
      <c r="K688" s="6"/>
      <c r="L688" s="6"/>
      <c r="M688" s="6"/>
      <c r="N688" s="6"/>
      <c r="O688" s="6"/>
      <c r="P688" s="6"/>
      <c r="Q688" s="6"/>
    </row>
    <row r="689" spans="2:17" ht="15.75">
      <c r="B689" s="6"/>
      <c r="C689" s="6"/>
      <c r="D689" s="6"/>
      <c r="E689" s="6"/>
      <c r="F689" s="6"/>
      <c r="G689" s="6"/>
      <c r="H689" s="6"/>
      <c r="I689" s="6"/>
      <c r="J689" s="6"/>
      <c r="K689" s="6"/>
      <c r="L689" s="6"/>
      <c r="M689" s="6"/>
      <c r="N689" s="6"/>
      <c r="O689" s="6"/>
      <c r="P689" s="6"/>
      <c r="Q689" s="6"/>
    </row>
    <row r="690" spans="2:17" ht="15.75">
      <c r="B690" s="6"/>
      <c r="C690" s="6"/>
      <c r="D690" s="6"/>
      <c r="E690" s="6"/>
      <c r="F690" s="6"/>
      <c r="G690" s="6"/>
      <c r="H690" s="6"/>
      <c r="I690" s="6"/>
      <c r="J690" s="6"/>
      <c r="K690" s="6"/>
      <c r="L690" s="6"/>
      <c r="M690" s="6"/>
      <c r="N690" s="6"/>
      <c r="O690" s="6"/>
      <c r="P690" s="6"/>
      <c r="Q690" s="6"/>
    </row>
    <row r="691" spans="2:17" ht="15.75">
      <c r="B691" s="6"/>
      <c r="C691" s="6"/>
      <c r="D691" s="6"/>
      <c r="E691" s="6"/>
      <c r="F691" s="6"/>
      <c r="G691" s="6"/>
      <c r="H691" s="6"/>
      <c r="I691" s="6"/>
      <c r="J691" s="6"/>
      <c r="K691" s="6"/>
      <c r="L691" s="6"/>
      <c r="M691" s="6"/>
      <c r="N691" s="6"/>
      <c r="O691" s="6"/>
      <c r="P691" s="6"/>
      <c r="Q691" s="6"/>
    </row>
    <row r="692" spans="2:17" ht="15.75">
      <c r="B692" s="6"/>
      <c r="C692" s="6"/>
      <c r="D692" s="6"/>
      <c r="E692" s="6"/>
      <c r="F692" s="6"/>
      <c r="G692" s="6"/>
      <c r="H692" s="6"/>
      <c r="I692" s="6"/>
      <c r="J692" s="6"/>
      <c r="K692" s="6"/>
      <c r="L692" s="6"/>
      <c r="M692" s="6"/>
      <c r="N692" s="6"/>
      <c r="O692" s="6"/>
      <c r="P692" s="6"/>
      <c r="Q692" s="6"/>
    </row>
    <row r="693" spans="2:17" ht="15.75">
      <c r="B693" s="6"/>
      <c r="C693" s="6"/>
      <c r="D693" s="6"/>
      <c r="E693" s="6"/>
      <c r="F693" s="6"/>
      <c r="G693" s="6"/>
      <c r="H693" s="6"/>
      <c r="I693" s="6"/>
      <c r="J693" s="6"/>
      <c r="K693" s="6"/>
      <c r="L693" s="6"/>
      <c r="M693" s="6"/>
      <c r="N693" s="6"/>
      <c r="O693" s="6"/>
      <c r="P693" s="6"/>
      <c r="Q693" s="6"/>
    </row>
    <row r="694" spans="2:17" ht="15.75">
      <c r="B694" s="6"/>
      <c r="C694" s="6"/>
      <c r="D694" s="6"/>
      <c r="E694" s="6"/>
      <c r="F694" s="6"/>
      <c r="G694" s="6"/>
      <c r="H694" s="6"/>
      <c r="I694" s="6"/>
      <c r="J694" s="6"/>
      <c r="K694" s="6"/>
      <c r="L694" s="6"/>
      <c r="M694" s="6"/>
      <c r="N694" s="6"/>
      <c r="O694" s="6"/>
      <c r="P694" s="6"/>
      <c r="Q694" s="6"/>
    </row>
    <row r="695" spans="2:17" ht="15.75">
      <c r="B695" s="6"/>
      <c r="C695" s="6"/>
      <c r="D695" s="6"/>
      <c r="E695" s="6"/>
      <c r="F695" s="6"/>
      <c r="G695" s="6"/>
      <c r="H695" s="6"/>
      <c r="I695" s="6"/>
      <c r="J695" s="6"/>
      <c r="K695" s="6"/>
      <c r="L695" s="6"/>
      <c r="M695" s="6"/>
      <c r="N695" s="6"/>
      <c r="O695" s="6"/>
      <c r="P695" s="6"/>
      <c r="Q695" s="6"/>
    </row>
    <row r="696" spans="2:17" ht="15.75">
      <c r="B696" s="6"/>
      <c r="C696" s="6"/>
      <c r="D696" s="6"/>
      <c r="E696" s="6"/>
      <c r="F696" s="6"/>
      <c r="G696" s="6"/>
      <c r="H696" s="6"/>
      <c r="I696" s="6"/>
      <c r="J696" s="6"/>
      <c r="K696" s="6"/>
      <c r="L696" s="6"/>
      <c r="M696" s="6"/>
      <c r="N696" s="6"/>
      <c r="O696" s="6"/>
      <c r="P696" s="6"/>
      <c r="Q696" s="6"/>
    </row>
    <row r="697" spans="2:17" ht="15.75">
      <c r="B697" s="6"/>
      <c r="C697" s="6"/>
      <c r="D697" s="6"/>
      <c r="E697" s="6"/>
      <c r="F697" s="6"/>
      <c r="G697" s="6"/>
      <c r="H697" s="6"/>
      <c r="I697" s="6"/>
      <c r="J697" s="6"/>
      <c r="K697" s="6"/>
      <c r="L697" s="6"/>
      <c r="M697" s="6"/>
      <c r="N697" s="6"/>
      <c r="O697" s="6"/>
      <c r="P697" s="6"/>
      <c r="Q697" s="6"/>
    </row>
    <row r="698" spans="2:17" ht="15.75">
      <c r="B698" s="6"/>
      <c r="C698" s="6"/>
      <c r="D698" s="6"/>
      <c r="E698" s="6"/>
      <c r="F698" s="6"/>
      <c r="G698" s="6"/>
      <c r="H698" s="6"/>
      <c r="I698" s="6"/>
      <c r="J698" s="6"/>
      <c r="K698" s="6"/>
      <c r="L698" s="6"/>
      <c r="M698" s="6"/>
      <c r="N698" s="6"/>
      <c r="O698" s="6"/>
      <c r="P698" s="6"/>
      <c r="Q698" s="6"/>
    </row>
    <row r="699" spans="2:17" ht="15.75">
      <c r="B699" s="6"/>
      <c r="C699" s="6"/>
      <c r="D699" s="6"/>
      <c r="E699" s="6"/>
      <c r="F699" s="6"/>
      <c r="G699" s="6"/>
      <c r="H699" s="6"/>
      <c r="I699" s="6"/>
      <c r="J699" s="6"/>
      <c r="K699" s="6"/>
      <c r="L699" s="6"/>
      <c r="M699" s="6"/>
      <c r="N699" s="6"/>
      <c r="O699" s="6"/>
      <c r="P699" s="6"/>
      <c r="Q699" s="6"/>
    </row>
    <row r="700" spans="2:17" ht="15.75">
      <c r="B700" s="6"/>
      <c r="C700" s="6"/>
      <c r="D700" s="6"/>
      <c r="E700" s="6"/>
      <c r="F700" s="6"/>
      <c r="G700" s="6"/>
      <c r="H700" s="6"/>
      <c r="I700" s="6"/>
      <c r="J700" s="6"/>
      <c r="K700" s="6"/>
      <c r="L700" s="6"/>
      <c r="M700" s="6"/>
      <c r="N700" s="6"/>
      <c r="O700" s="6"/>
      <c r="P700" s="6"/>
      <c r="Q700" s="6"/>
    </row>
    <row r="701" spans="2:17" ht="15.75">
      <c r="B701" s="6"/>
      <c r="C701" s="6"/>
      <c r="D701" s="6"/>
      <c r="E701" s="6"/>
      <c r="F701" s="6"/>
      <c r="G701" s="6"/>
      <c r="H701" s="6"/>
      <c r="I701" s="6"/>
      <c r="J701" s="6"/>
      <c r="K701" s="6"/>
      <c r="L701" s="6"/>
      <c r="M701" s="6"/>
      <c r="N701" s="6"/>
      <c r="O701" s="6"/>
      <c r="P701" s="6"/>
      <c r="Q701" s="6"/>
    </row>
    <row r="702" spans="2:17" ht="15.75">
      <c r="B702" s="6"/>
      <c r="C702" s="6"/>
      <c r="D702" s="6"/>
      <c r="E702" s="6"/>
      <c r="F702" s="6"/>
      <c r="G702" s="6"/>
      <c r="H702" s="6"/>
      <c r="I702" s="6"/>
      <c r="J702" s="6"/>
      <c r="K702" s="6"/>
      <c r="L702" s="6"/>
      <c r="M702" s="6"/>
      <c r="N702" s="6"/>
      <c r="O702" s="6"/>
      <c r="P702" s="6"/>
      <c r="Q702" s="6"/>
    </row>
    <row r="703" spans="2:17" ht="15.75">
      <c r="B703" s="6"/>
      <c r="C703" s="6"/>
      <c r="D703" s="6"/>
      <c r="E703" s="6"/>
      <c r="F703" s="6"/>
      <c r="G703" s="6"/>
      <c r="H703" s="6"/>
      <c r="I703" s="6"/>
      <c r="J703" s="6"/>
      <c r="K703" s="6"/>
      <c r="L703" s="6"/>
      <c r="M703" s="6"/>
      <c r="N703" s="6"/>
      <c r="O703" s="6"/>
      <c r="P703" s="6"/>
      <c r="Q703" s="6"/>
    </row>
    <row r="704" spans="2:17" ht="15.75">
      <c r="B704" s="6"/>
      <c r="C704" s="6"/>
      <c r="D704" s="6"/>
      <c r="E704" s="6"/>
      <c r="F704" s="6"/>
      <c r="G704" s="6"/>
      <c r="H704" s="6"/>
      <c r="I704" s="6"/>
      <c r="J704" s="6"/>
      <c r="K704" s="6"/>
      <c r="L704" s="6"/>
      <c r="M704" s="6"/>
      <c r="N704" s="6"/>
      <c r="O704" s="6"/>
      <c r="P704" s="6"/>
      <c r="Q704" s="6"/>
    </row>
    <row r="705" spans="2:17" ht="15.75">
      <c r="B705" s="6"/>
      <c r="C705" s="6"/>
      <c r="D705" s="6"/>
      <c r="E705" s="6"/>
      <c r="F705" s="6"/>
      <c r="G705" s="6"/>
      <c r="H705" s="6"/>
      <c r="I705" s="6"/>
      <c r="J705" s="6"/>
      <c r="K705" s="6"/>
      <c r="L705" s="6"/>
      <c r="M705" s="6"/>
      <c r="N705" s="6"/>
      <c r="O705" s="6"/>
      <c r="P705" s="6"/>
      <c r="Q705" s="6"/>
    </row>
    <row r="706" spans="2:17" ht="15.75">
      <c r="B706" s="6"/>
      <c r="C706" s="6"/>
      <c r="D706" s="6"/>
      <c r="E706" s="6"/>
      <c r="F706" s="6"/>
      <c r="G706" s="6"/>
      <c r="H706" s="6"/>
      <c r="I706" s="6"/>
      <c r="J706" s="6"/>
      <c r="K706" s="6"/>
      <c r="L706" s="6"/>
      <c r="M706" s="6"/>
      <c r="N706" s="6"/>
      <c r="O706" s="6"/>
      <c r="P706" s="6"/>
      <c r="Q706" s="6"/>
    </row>
    <row r="707" spans="2:17" ht="15.75">
      <c r="B707" s="6"/>
      <c r="C707" s="6"/>
      <c r="D707" s="6"/>
      <c r="E707" s="6"/>
      <c r="F707" s="6"/>
      <c r="G707" s="6"/>
      <c r="H707" s="6"/>
      <c r="I707" s="6"/>
      <c r="J707" s="6"/>
      <c r="K707" s="6"/>
      <c r="L707" s="6"/>
      <c r="M707" s="6"/>
      <c r="N707" s="6"/>
      <c r="O707" s="6"/>
      <c r="P707" s="6"/>
      <c r="Q707" s="6"/>
    </row>
    <row r="708" spans="2:17" ht="15.75">
      <c r="B708" s="6"/>
      <c r="C708" s="6"/>
      <c r="D708" s="6"/>
      <c r="E708" s="6"/>
      <c r="F708" s="6"/>
      <c r="G708" s="6"/>
      <c r="H708" s="6"/>
      <c r="I708" s="6"/>
      <c r="J708" s="6"/>
      <c r="K708" s="6"/>
      <c r="L708" s="6"/>
      <c r="M708" s="6"/>
      <c r="N708" s="6"/>
      <c r="O708" s="6"/>
      <c r="P708" s="6"/>
      <c r="Q708" s="6"/>
    </row>
    <row r="709" spans="2:17" ht="15.75">
      <c r="B709" s="6"/>
      <c r="C709" s="6"/>
      <c r="D709" s="6"/>
      <c r="E709" s="6"/>
      <c r="F709" s="6"/>
      <c r="G709" s="6"/>
      <c r="H709" s="6"/>
      <c r="I709" s="6"/>
      <c r="J709" s="6"/>
      <c r="K709" s="6"/>
      <c r="L709" s="6"/>
      <c r="M709" s="6"/>
      <c r="N709" s="6"/>
      <c r="O709" s="6"/>
      <c r="P709" s="6"/>
      <c r="Q709" s="6"/>
    </row>
    <row r="710" spans="2:17" ht="15.75">
      <c r="B710" s="6"/>
      <c r="C710" s="6"/>
      <c r="D710" s="6"/>
      <c r="E710" s="6"/>
      <c r="F710" s="6"/>
      <c r="G710" s="6"/>
      <c r="H710" s="6"/>
      <c r="I710" s="6"/>
      <c r="J710" s="6"/>
      <c r="K710" s="6"/>
      <c r="L710" s="6"/>
      <c r="M710" s="6"/>
      <c r="N710" s="6"/>
      <c r="O710" s="6"/>
      <c r="P710" s="6"/>
      <c r="Q710" s="6"/>
    </row>
    <row r="711" spans="2:17" ht="15.75">
      <c r="B711" s="6"/>
      <c r="C711" s="6"/>
      <c r="D711" s="6"/>
      <c r="E711" s="6"/>
      <c r="F711" s="6"/>
      <c r="G711" s="6"/>
      <c r="H711" s="6"/>
      <c r="I711" s="6"/>
      <c r="J711" s="6"/>
      <c r="K711" s="6"/>
      <c r="L711" s="6"/>
      <c r="M711" s="6"/>
      <c r="N711" s="6"/>
      <c r="O711" s="6"/>
      <c r="P711" s="6"/>
      <c r="Q711" s="6"/>
    </row>
    <row r="712" spans="2:17" ht="15.75">
      <c r="B712" s="6"/>
      <c r="C712" s="6"/>
      <c r="D712" s="6"/>
      <c r="E712" s="6"/>
      <c r="F712" s="6"/>
      <c r="G712" s="6"/>
      <c r="H712" s="6"/>
      <c r="I712" s="6"/>
      <c r="J712" s="6"/>
      <c r="K712" s="6"/>
      <c r="L712" s="6"/>
      <c r="M712" s="6"/>
      <c r="N712" s="6"/>
      <c r="O712" s="6"/>
      <c r="P712" s="6"/>
      <c r="Q712" s="6"/>
    </row>
    <row r="713" spans="2:17" ht="15.75">
      <c r="B713" s="6"/>
      <c r="C713" s="6"/>
      <c r="D713" s="6"/>
      <c r="E713" s="6"/>
      <c r="F713" s="6"/>
      <c r="G713" s="6"/>
      <c r="H713" s="6"/>
      <c r="I713" s="6"/>
      <c r="J713" s="6"/>
      <c r="K713" s="6"/>
      <c r="L713" s="6"/>
      <c r="M713" s="6"/>
      <c r="N713" s="6"/>
      <c r="O713" s="6"/>
      <c r="P713" s="6"/>
      <c r="Q713" s="6"/>
    </row>
    <row r="714" spans="2:17" ht="15.75">
      <c r="B714" s="6"/>
      <c r="C714" s="6"/>
      <c r="D714" s="6"/>
      <c r="E714" s="6"/>
      <c r="F714" s="6"/>
      <c r="G714" s="6"/>
      <c r="H714" s="6"/>
      <c r="I714" s="6"/>
      <c r="J714" s="6"/>
      <c r="K714" s="6"/>
      <c r="L714" s="6"/>
      <c r="M714" s="6"/>
      <c r="N714" s="6"/>
      <c r="O714" s="6"/>
      <c r="P714" s="6"/>
      <c r="Q714" s="6"/>
    </row>
    <row r="715" spans="2:17" ht="15.75">
      <c r="B715" s="6"/>
      <c r="C715" s="6"/>
      <c r="D715" s="6"/>
      <c r="E715" s="6"/>
      <c r="F715" s="6"/>
      <c r="G715" s="6"/>
      <c r="H715" s="6"/>
      <c r="I715" s="6"/>
      <c r="J715" s="6"/>
      <c r="K715" s="6"/>
      <c r="L715" s="6"/>
      <c r="M715" s="6"/>
      <c r="N715" s="6"/>
      <c r="O715" s="6"/>
      <c r="P715" s="6"/>
      <c r="Q715" s="6"/>
    </row>
    <row r="716" spans="2:17" ht="15.75">
      <c r="B716" s="6"/>
      <c r="C716" s="6"/>
      <c r="D716" s="6"/>
      <c r="E716" s="6"/>
      <c r="F716" s="6"/>
      <c r="G716" s="6"/>
      <c r="H716" s="6"/>
      <c r="I716" s="6"/>
      <c r="J716" s="6"/>
      <c r="K716" s="6"/>
      <c r="L716" s="6"/>
      <c r="M716" s="6"/>
      <c r="N716" s="6"/>
      <c r="O716" s="6"/>
      <c r="P716" s="6"/>
      <c r="Q716" s="6"/>
    </row>
    <row r="717" spans="2:17" ht="15.75">
      <c r="B717" s="6"/>
      <c r="C717" s="6"/>
      <c r="D717" s="6"/>
      <c r="E717" s="6"/>
      <c r="F717" s="6"/>
      <c r="G717" s="6"/>
      <c r="H717" s="6"/>
      <c r="I717" s="6"/>
      <c r="J717" s="6"/>
      <c r="K717" s="6"/>
      <c r="L717" s="6"/>
      <c r="M717" s="6"/>
      <c r="N717" s="6"/>
      <c r="O717" s="6"/>
      <c r="P717" s="6"/>
      <c r="Q717" s="6"/>
    </row>
    <row r="718" spans="2:17" ht="15.75">
      <c r="B718" s="6"/>
      <c r="C718" s="6"/>
      <c r="D718" s="6"/>
      <c r="E718" s="6"/>
      <c r="F718" s="6"/>
      <c r="G718" s="6"/>
      <c r="H718" s="6"/>
      <c r="I718" s="6"/>
      <c r="J718" s="6"/>
      <c r="K718" s="6"/>
      <c r="L718" s="6"/>
      <c r="M718" s="6"/>
      <c r="N718" s="6"/>
      <c r="O718" s="6"/>
      <c r="P718" s="6"/>
      <c r="Q718" s="6"/>
    </row>
    <row r="719" spans="2:17" ht="15.75">
      <c r="B719" s="6"/>
      <c r="C719" s="6"/>
      <c r="D719" s="6"/>
      <c r="E719" s="6"/>
      <c r="F719" s="6"/>
      <c r="G719" s="6"/>
      <c r="H719" s="6"/>
      <c r="I719" s="6"/>
      <c r="J719" s="6"/>
      <c r="K719" s="6"/>
      <c r="L719" s="6"/>
      <c r="M719" s="6"/>
      <c r="N719" s="6"/>
      <c r="O719" s="6"/>
      <c r="P719" s="6"/>
      <c r="Q719" s="6"/>
    </row>
    <row r="720" spans="2:17" ht="15.75">
      <c r="B720" s="6"/>
      <c r="C720" s="6"/>
      <c r="D720" s="6"/>
      <c r="E720" s="6"/>
      <c r="F720" s="6"/>
      <c r="G720" s="6"/>
      <c r="H720" s="6"/>
      <c r="I720" s="6"/>
      <c r="J720" s="6"/>
      <c r="K720" s="6"/>
      <c r="L720" s="6"/>
      <c r="M720" s="6"/>
      <c r="N720" s="6"/>
      <c r="O720" s="6"/>
      <c r="P720" s="6"/>
      <c r="Q720" s="6"/>
    </row>
    <row r="721" spans="2:17" ht="15.75">
      <c r="B721" s="6"/>
      <c r="C721" s="6"/>
      <c r="D721" s="6"/>
      <c r="E721" s="6"/>
      <c r="F721" s="6"/>
      <c r="G721" s="6"/>
      <c r="H721" s="6"/>
      <c r="I721" s="6"/>
      <c r="J721" s="6"/>
      <c r="K721" s="6"/>
      <c r="L721" s="6"/>
      <c r="M721" s="6"/>
      <c r="N721" s="6"/>
      <c r="O721" s="6"/>
      <c r="P721" s="6"/>
      <c r="Q721" s="6"/>
    </row>
    <row r="722" spans="2:17" ht="15.75">
      <c r="B722" s="6"/>
      <c r="C722" s="6"/>
      <c r="D722" s="6"/>
      <c r="E722" s="6"/>
      <c r="F722" s="6"/>
      <c r="G722" s="6"/>
      <c r="H722" s="6"/>
      <c r="I722" s="6"/>
      <c r="J722" s="6"/>
      <c r="K722" s="6"/>
      <c r="L722" s="6"/>
      <c r="M722" s="6"/>
      <c r="N722" s="6"/>
      <c r="O722" s="6"/>
      <c r="P722" s="6"/>
      <c r="Q722" s="6"/>
    </row>
    <row r="723" spans="2:17" ht="15.75">
      <c r="B723" s="6"/>
      <c r="C723" s="6"/>
      <c r="D723" s="6"/>
      <c r="E723" s="6"/>
      <c r="F723" s="6"/>
      <c r="G723" s="6"/>
      <c r="H723" s="6"/>
      <c r="I723" s="6"/>
      <c r="J723" s="6"/>
      <c r="K723" s="6"/>
      <c r="L723" s="6"/>
      <c r="M723" s="6"/>
      <c r="N723" s="6"/>
      <c r="O723" s="6"/>
      <c r="P723" s="6"/>
      <c r="Q723" s="6"/>
    </row>
    <row r="724" spans="2:17" ht="15.75">
      <c r="B724" s="6"/>
      <c r="C724" s="6"/>
      <c r="D724" s="6"/>
      <c r="E724" s="6"/>
      <c r="F724" s="6"/>
      <c r="G724" s="6"/>
      <c r="H724" s="6"/>
      <c r="I724" s="6"/>
      <c r="J724" s="6"/>
      <c r="K724" s="6"/>
      <c r="L724" s="6"/>
      <c r="M724" s="6"/>
      <c r="N724" s="6"/>
      <c r="O724" s="6"/>
      <c r="P724" s="6"/>
      <c r="Q724" s="6"/>
    </row>
    <row r="725" spans="2:17" ht="15.75">
      <c r="B725" s="6"/>
      <c r="C725" s="6"/>
      <c r="D725" s="6"/>
      <c r="E725" s="6"/>
      <c r="F725" s="6"/>
      <c r="G725" s="6"/>
      <c r="H725" s="6"/>
      <c r="I725" s="6"/>
      <c r="J725" s="6"/>
      <c r="K725" s="6"/>
      <c r="L725" s="6"/>
      <c r="M725" s="6"/>
      <c r="N725" s="6"/>
      <c r="O725" s="6"/>
      <c r="P725" s="6"/>
      <c r="Q725" s="6"/>
    </row>
    <row r="726" spans="2:17" ht="15.75">
      <c r="B726" s="6"/>
      <c r="C726" s="6"/>
      <c r="D726" s="6"/>
      <c r="E726" s="6"/>
      <c r="F726" s="6"/>
      <c r="G726" s="6"/>
      <c r="H726" s="6"/>
      <c r="I726" s="6"/>
      <c r="J726" s="6"/>
      <c r="K726" s="6"/>
      <c r="L726" s="6"/>
      <c r="M726" s="6"/>
      <c r="N726" s="6"/>
      <c r="O726" s="6"/>
      <c r="P726" s="6"/>
      <c r="Q726" s="6"/>
    </row>
    <row r="727" spans="2:17" ht="15.75">
      <c r="B727" s="6"/>
      <c r="C727" s="6"/>
      <c r="D727" s="6"/>
      <c r="E727" s="6"/>
      <c r="F727" s="6"/>
      <c r="G727" s="6"/>
      <c r="H727" s="6"/>
      <c r="I727" s="6"/>
      <c r="J727" s="6"/>
      <c r="K727" s="6"/>
      <c r="L727" s="6"/>
      <c r="M727" s="6"/>
      <c r="N727" s="6"/>
      <c r="O727" s="6"/>
      <c r="P727" s="6"/>
      <c r="Q727" s="6"/>
    </row>
    <row r="728" spans="2:17" ht="15.75">
      <c r="B728" s="6"/>
      <c r="C728" s="6"/>
      <c r="D728" s="6"/>
      <c r="E728" s="6"/>
      <c r="F728" s="6"/>
      <c r="G728" s="6"/>
      <c r="H728" s="6"/>
      <c r="I728" s="6"/>
      <c r="J728" s="6"/>
      <c r="K728" s="6"/>
      <c r="L728" s="6"/>
      <c r="M728" s="6"/>
      <c r="N728" s="6"/>
      <c r="O728" s="6"/>
      <c r="P728" s="6"/>
      <c r="Q728" s="6"/>
    </row>
    <row r="729" spans="2:17" ht="15.75">
      <c r="B729" s="6"/>
      <c r="C729" s="6"/>
      <c r="D729" s="6"/>
      <c r="E729" s="6"/>
      <c r="F729" s="6"/>
      <c r="G729" s="6"/>
      <c r="H729" s="6"/>
      <c r="I729" s="6"/>
      <c r="J729" s="6"/>
      <c r="K729" s="6"/>
      <c r="L729" s="6"/>
      <c r="M729" s="6"/>
      <c r="N729" s="6"/>
      <c r="O729" s="6"/>
      <c r="P729" s="6"/>
      <c r="Q729" s="6"/>
    </row>
    <row r="730" spans="2:17" ht="15.75">
      <c r="B730" s="6"/>
      <c r="C730" s="6"/>
      <c r="D730" s="6"/>
      <c r="E730" s="6"/>
      <c r="F730" s="6"/>
      <c r="G730" s="6"/>
      <c r="H730" s="6"/>
      <c r="I730" s="6"/>
      <c r="J730" s="6"/>
      <c r="K730" s="6"/>
      <c r="L730" s="6"/>
      <c r="M730" s="6"/>
      <c r="N730" s="6"/>
      <c r="O730" s="6"/>
      <c r="P730" s="6"/>
      <c r="Q730" s="6"/>
    </row>
    <row r="731" spans="2:17" ht="15.75">
      <c r="B731" s="6"/>
      <c r="C731" s="6"/>
      <c r="D731" s="6"/>
      <c r="E731" s="6"/>
      <c r="F731" s="6"/>
      <c r="G731" s="6"/>
      <c r="H731" s="6"/>
      <c r="I731" s="6"/>
      <c r="J731" s="6"/>
      <c r="K731" s="6"/>
      <c r="L731" s="6"/>
      <c r="M731" s="6"/>
      <c r="N731" s="6"/>
      <c r="O731" s="6"/>
      <c r="P731" s="6"/>
      <c r="Q731" s="6"/>
    </row>
    <row r="732" spans="2:17" ht="15.75">
      <c r="B732" s="6"/>
      <c r="C732" s="6"/>
      <c r="D732" s="6"/>
      <c r="E732" s="6"/>
      <c r="F732" s="6"/>
      <c r="G732" s="6"/>
      <c r="H732" s="6"/>
      <c r="I732" s="6"/>
      <c r="J732" s="6"/>
      <c r="K732" s="6"/>
      <c r="L732" s="6"/>
      <c r="M732" s="6"/>
      <c r="N732" s="6"/>
      <c r="O732" s="6"/>
      <c r="P732" s="6"/>
      <c r="Q732" s="6"/>
    </row>
    <row r="733" spans="2:17" ht="15.75">
      <c r="B733" s="6"/>
      <c r="C733" s="6"/>
      <c r="D733" s="6"/>
      <c r="E733" s="6"/>
      <c r="F733" s="6"/>
      <c r="G733" s="6"/>
      <c r="H733" s="6"/>
      <c r="I733" s="6"/>
      <c r="J733" s="6"/>
      <c r="K733" s="6"/>
      <c r="L733" s="6"/>
      <c r="M733" s="6"/>
      <c r="N733" s="6"/>
      <c r="O733" s="6"/>
      <c r="P733" s="6"/>
      <c r="Q733" s="6"/>
    </row>
    <row r="734" spans="2:17" ht="15.75">
      <c r="B734" s="6"/>
      <c r="C734" s="6"/>
      <c r="D734" s="6"/>
      <c r="E734" s="6"/>
      <c r="F734" s="6"/>
      <c r="G734" s="6"/>
      <c r="H734" s="6"/>
      <c r="I734" s="6"/>
      <c r="J734" s="6"/>
      <c r="K734" s="6"/>
      <c r="L734" s="6"/>
      <c r="M734" s="6"/>
      <c r="N734" s="6"/>
      <c r="O734" s="6"/>
      <c r="P734" s="6"/>
      <c r="Q734" s="6"/>
    </row>
    <row r="735" spans="2:17" ht="15.75">
      <c r="B735" s="6"/>
      <c r="C735" s="6"/>
      <c r="D735" s="6"/>
      <c r="E735" s="6"/>
      <c r="F735" s="6"/>
      <c r="G735" s="6"/>
      <c r="H735" s="6"/>
      <c r="I735" s="6"/>
      <c r="J735" s="6"/>
      <c r="K735" s="6"/>
      <c r="L735" s="6"/>
      <c r="M735" s="6"/>
      <c r="N735" s="6"/>
      <c r="O735" s="6"/>
      <c r="P735" s="6"/>
      <c r="Q735" s="6"/>
    </row>
    <row r="736" spans="2:17" ht="15.75">
      <c r="B736" s="6"/>
      <c r="C736" s="6"/>
      <c r="D736" s="6"/>
      <c r="E736" s="6"/>
      <c r="F736" s="6"/>
      <c r="G736" s="6"/>
      <c r="H736" s="6"/>
      <c r="I736" s="6"/>
      <c r="J736" s="6"/>
      <c r="K736" s="6"/>
      <c r="L736" s="6"/>
      <c r="M736" s="6"/>
      <c r="N736" s="6"/>
      <c r="O736" s="6"/>
      <c r="P736" s="6"/>
      <c r="Q736" s="6"/>
    </row>
    <row r="737" spans="2:17" ht="15.75">
      <c r="B737" s="6"/>
      <c r="C737" s="6"/>
      <c r="D737" s="6"/>
      <c r="E737" s="6"/>
      <c r="F737" s="6"/>
      <c r="G737" s="6"/>
      <c r="H737" s="6"/>
      <c r="I737" s="6"/>
      <c r="J737" s="6"/>
      <c r="K737" s="6"/>
      <c r="L737" s="6"/>
      <c r="M737" s="6"/>
      <c r="N737" s="6"/>
      <c r="O737" s="6"/>
      <c r="P737" s="6"/>
      <c r="Q737" s="6"/>
    </row>
    <row r="738" spans="2:17" ht="15.75">
      <c r="B738" s="6"/>
      <c r="C738" s="6"/>
      <c r="D738" s="6"/>
      <c r="E738" s="6"/>
      <c r="F738" s="6"/>
      <c r="G738" s="6"/>
      <c r="H738" s="6"/>
      <c r="I738" s="6"/>
      <c r="J738" s="6"/>
      <c r="K738" s="6"/>
      <c r="L738" s="6"/>
      <c r="M738" s="6"/>
      <c r="N738" s="6"/>
      <c r="O738" s="6"/>
      <c r="P738" s="6"/>
      <c r="Q738" s="6"/>
    </row>
    <row r="739" spans="2:17" ht="15.75">
      <c r="B739" s="6"/>
      <c r="C739" s="6"/>
      <c r="D739" s="6"/>
      <c r="E739" s="6"/>
      <c r="F739" s="6"/>
      <c r="G739" s="6"/>
      <c r="H739" s="6"/>
      <c r="I739" s="6"/>
      <c r="J739" s="6"/>
      <c r="K739" s="6"/>
      <c r="L739" s="6"/>
      <c r="M739" s="6"/>
      <c r="N739" s="6"/>
      <c r="O739" s="6"/>
      <c r="P739" s="6"/>
      <c r="Q739" s="6"/>
    </row>
    <row r="740" spans="2:17" ht="15.75">
      <c r="B740" s="6"/>
      <c r="C740" s="6"/>
      <c r="D740" s="6"/>
      <c r="E740" s="6"/>
      <c r="F740" s="6"/>
      <c r="G740" s="6"/>
      <c r="H740" s="6"/>
      <c r="I740" s="6"/>
      <c r="J740" s="6"/>
      <c r="K740" s="6"/>
      <c r="L740" s="6"/>
      <c r="M740" s="6"/>
      <c r="N740" s="6"/>
      <c r="O740" s="6"/>
      <c r="P740" s="6"/>
      <c r="Q740" s="6"/>
    </row>
    <row r="741" spans="2:17" ht="15.75">
      <c r="B741" s="6"/>
      <c r="C741" s="6"/>
      <c r="D741" s="6"/>
      <c r="E741" s="6"/>
      <c r="F741" s="6"/>
      <c r="G741" s="6"/>
      <c r="H741" s="6"/>
      <c r="I741" s="6"/>
      <c r="J741" s="6"/>
      <c r="K741" s="6"/>
      <c r="L741" s="6"/>
      <c r="M741" s="6"/>
      <c r="N741" s="6"/>
      <c r="O741" s="6"/>
      <c r="P741" s="6"/>
      <c r="Q741" s="6"/>
    </row>
    <row r="742" spans="2:17" ht="15.75">
      <c r="B742" s="6"/>
      <c r="C742" s="6"/>
      <c r="D742" s="6"/>
      <c r="E742" s="6"/>
      <c r="F742" s="6"/>
      <c r="G742" s="6"/>
      <c r="H742" s="6"/>
      <c r="I742" s="6"/>
      <c r="J742" s="6"/>
      <c r="K742" s="6"/>
      <c r="L742" s="6"/>
      <c r="M742" s="6"/>
      <c r="N742" s="6"/>
      <c r="O742" s="6"/>
      <c r="P742" s="6"/>
      <c r="Q742" s="6"/>
    </row>
    <row r="743" spans="2:17" ht="15.75">
      <c r="B743" s="6"/>
      <c r="C743" s="6"/>
      <c r="D743" s="6"/>
      <c r="E743" s="6"/>
      <c r="F743" s="6"/>
      <c r="G743" s="6"/>
      <c r="H743" s="6"/>
      <c r="I743" s="6"/>
      <c r="J743" s="6"/>
      <c r="K743" s="6"/>
      <c r="L743" s="6"/>
      <c r="M743" s="6"/>
      <c r="N743" s="6"/>
      <c r="O743" s="6"/>
      <c r="P743" s="6"/>
      <c r="Q743" s="6"/>
    </row>
    <row r="744" spans="2:17" ht="15.75">
      <c r="B744" s="6"/>
      <c r="C744" s="6"/>
      <c r="D744" s="6"/>
      <c r="E744" s="6"/>
      <c r="F744" s="6"/>
      <c r="G744" s="6"/>
      <c r="H744" s="6"/>
      <c r="I744" s="6"/>
      <c r="J744" s="6"/>
      <c r="K744" s="6"/>
      <c r="L744" s="6"/>
      <c r="M744" s="6"/>
      <c r="N744" s="6"/>
      <c r="O744" s="6"/>
      <c r="P744" s="6"/>
      <c r="Q744" s="6"/>
    </row>
    <row r="745" spans="2:17" ht="15.75">
      <c r="B745" s="6"/>
      <c r="C745" s="6"/>
      <c r="D745" s="6"/>
      <c r="E745" s="6"/>
      <c r="F745" s="6"/>
      <c r="G745" s="6"/>
      <c r="H745" s="6"/>
      <c r="I745" s="6"/>
      <c r="J745" s="6"/>
      <c r="K745" s="6"/>
      <c r="L745" s="6"/>
      <c r="M745" s="6"/>
      <c r="N745" s="6"/>
      <c r="O745" s="6"/>
      <c r="P745" s="6"/>
      <c r="Q745" s="6"/>
    </row>
    <row r="746" spans="2:17" ht="15.75">
      <c r="B746" s="6"/>
      <c r="C746" s="6"/>
      <c r="D746" s="6"/>
      <c r="E746" s="6"/>
      <c r="F746" s="6"/>
      <c r="G746" s="6"/>
      <c r="H746" s="6"/>
      <c r="I746" s="6"/>
      <c r="J746" s="6"/>
      <c r="K746" s="6"/>
      <c r="L746" s="6"/>
      <c r="M746" s="6"/>
      <c r="N746" s="6"/>
      <c r="O746" s="6"/>
      <c r="P746" s="6"/>
      <c r="Q746" s="6"/>
    </row>
    <row r="747" spans="2:17" ht="15.75">
      <c r="B747" s="6"/>
      <c r="C747" s="6"/>
      <c r="D747" s="6"/>
      <c r="E747" s="6"/>
      <c r="F747" s="6"/>
      <c r="G747" s="6"/>
      <c r="H747" s="6"/>
      <c r="I747" s="6"/>
      <c r="J747" s="6"/>
      <c r="K747" s="6"/>
      <c r="L747" s="6"/>
      <c r="M747" s="6"/>
      <c r="N747" s="6"/>
      <c r="O747" s="6"/>
      <c r="P747" s="6"/>
      <c r="Q747" s="6"/>
    </row>
    <row r="748" spans="2:17" ht="15.75">
      <c r="B748" s="6"/>
      <c r="C748" s="6"/>
      <c r="D748" s="6"/>
      <c r="E748" s="6"/>
      <c r="F748" s="6"/>
      <c r="G748" s="6"/>
      <c r="H748" s="6"/>
      <c r="I748" s="6"/>
      <c r="J748" s="6"/>
      <c r="K748" s="6"/>
      <c r="L748" s="6"/>
      <c r="M748" s="6"/>
      <c r="N748" s="6"/>
      <c r="O748" s="6"/>
      <c r="P748" s="6"/>
      <c r="Q748" s="6"/>
    </row>
    <row r="749" spans="2:17" ht="15.75">
      <c r="B749" s="6"/>
      <c r="C749" s="6"/>
      <c r="D749" s="6"/>
      <c r="E749" s="6"/>
      <c r="F749" s="6"/>
      <c r="G749" s="6"/>
      <c r="H749" s="6"/>
      <c r="I749" s="6"/>
      <c r="J749" s="6"/>
      <c r="K749" s="6"/>
      <c r="L749" s="6"/>
      <c r="M749" s="6"/>
      <c r="N749" s="6"/>
      <c r="O749" s="6"/>
      <c r="P749" s="6"/>
      <c r="Q749" s="6"/>
    </row>
    <row r="750" spans="2:17" ht="15.75">
      <c r="B750" s="6"/>
      <c r="C750" s="6"/>
      <c r="D750" s="6"/>
      <c r="E750" s="6"/>
      <c r="F750" s="6"/>
      <c r="G750" s="6"/>
      <c r="H750" s="6"/>
      <c r="I750" s="6"/>
      <c r="J750" s="6"/>
      <c r="K750" s="6"/>
      <c r="L750" s="6"/>
      <c r="M750" s="6"/>
      <c r="N750" s="6"/>
      <c r="O750" s="6"/>
      <c r="P750" s="6"/>
      <c r="Q750" s="6"/>
    </row>
    <row r="751" spans="2:17" ht="15.75">
      <c r="B751" s="6"/>
      <c r="C751" s="6"/>
      <c r="D751" s="6"/>
      <c r="E751" s="6"/>
      <c r="F751" s="6"/>
      <c r="G751" s="6"/>
      <c r="H751" s="6"/>
      <c r="I751" s="6"/>
      <c r="J751" s="6"/>
      <c r="K751" s="6"/>
      <c r="L751" s="6"/>
      <c r="M751" s="6"/>
      <c r="N751" s="6"/>
      <c r="O751" s="6"/>
      <c r="P751" s="6"/>
      <c r="Q751" s="6"/>
    </row>
    <row r="752" spans="2:17" ht="15.75">
      <c r="B752" s="6"/>
      <c r="C752" s="6"/>
      <c r="D752" s="6"/>
      <c r="E752" s="6"/>
      <c r="F752" s="6"/>
      <c r="G752" s="6"/>
      <c r="H752" s="6"/>
      <c r="I752" s="6"/>
      <c r="J752" s="6"/>
      <c r="K752" s="6"/>
      <c r="L752" s="6"/>
      <c r="M752" s="6"/>
      <c r="N752" s="6"/>
      <c r="O752" s="6"/>
      <c r="P752" s="6"/>
      <c r="Q752" s="6"/>
    </row>
    <row r="753" spans="2:17" ht="15.75">
      <c r="B753" s="6"/>
      <c r="C753" s="6"/>
      <c r="D753" s="6"/>
      <c r="E753" s="6"/>
      <c r="F753" s="6"/>
      <c r="G753" s="6"/>
      <c r="H753" s="6"/>
      <c r="I753" s="6"/>
      <c r="J753" s="6"/>
      <c r="K753" s="6"/>
      <c r="L753" s="6"/>
      <c r="M753" s="6"/>
      <c r="N753" s="6"/>
      <c r="O753" s="6"/>
      <c r="P753" s="6"/>
      <c r="Q753" s="6"/>
    </row>
    <row r="754" spans="2:17" ht="15.75">
      <c r="B754" s="6"/>
      <c r="C754" s="6"/>
      <c r="D754" s="6"/>
      <c r="E754" s="6"/>
      <c r="F754" s="6"/>
      <c r="G754" s="6"/>
      <c r="H754" s="6"/>
      <c r="I754" s="6"/>
      <c r="J754" s="6"/>
      <c r="K754" s="6"/>
      <c r="L754" s="6"/>
      <c r="M754" s="6"/>
      <c r="N754" s="6"/>
      <c r="O754" s="6"/>
      <c r="P754" s="6"/>
      <c r="Q754" s="6"/>
    </row>
    <row r="755" spans="2:17" ht="15.75">
      <c r="B755" s="6"/>
      <c r="C755" s="6"/>
      <c r="D755" s="6"/>
      <c r="E755" s="6"/>
      <c r="F755" s="6"/>
      <c r="G755" s="6"/>
      <c r="H755" s="6"/>
      <c r="I755" s="6"/>
      <c r="J755" s="6"/>
      <c r="K755" s="6"/>
      <c r="L755" s="6"/>
      <c r="M755" s="6"/>
      <c r="N755" s="6"/>
      <c r="O755" s="6"/>
      <c r="P755" s="6"/>
      <c r="Q755" s="6"/>
    </row>
    <row r="756" spans="2:17" ht="15.75">
      <c r="B756" s="6"/>
      <c r="C756" s="6"/>
      <c r="D756" s="6"/>
      <c r="E756" s="6"/>
      <c r="F756" s="6"/>
      <c r="G756" s="6"/>
      <c r="H756" s="6"/>
      <c r="I756" s="6"/>
      <c r="J756" s="6"/>
      <c r="K756" s="6"/>
      <c r="L756" s="6"/>
      <c r="M756" s="6"/>
      <c r="N756" s="6"/>
      <c r="O756" s="6"/>
      <c r="P756" s="6"/>
      <c r="Q756" s="6"/>
    </row>
    <row r="757" spans="2:17" ht="15.75">
      <c r="B757" s="6"/>
      <c r="C757" s="6"/>
      <c r="D757" s="6"/>
      <c r="E757" s="6"/>
      <c r="F757" s="6"/>
      <c r="G757" s="6"/>
      <c r="H757" s="6"/>
      <c r="I757" s="6"/>
      <c r="J757" s="6"/>
      <c r="K757" s="6"/>
      <c r="L757" s="6"/>
      <c r="M757" s="6"/>
      <c r="N757" s="6"/>
      <c r="O757" s="6"/>
      <c r="P757" s="6"/>
      <c r="Q757" s="6"/>
    </row>
    <row r="758" spans="2:17" ht="15.75">
      <c r="B758" s="6"/>
      <c r="C758" s="6"/>
      <c r="D758" s="6"/>
      <c r="E758" s="6"/>
      <c r="F758" s="6"/>
      <c r="G758" s="6"/>
      <c r="H758" s="6"/>
      <c r="I758" s="6"/>
      <c r="J758" s="6"/>
      <c r="K758" s="6"/>
      <c r="L758" s="6"/>
      <c r="M758" s="6"/>
      <c r="N758" s="6"/>
      <c r="O758" s="6"/>
      <c r="P758" s="6"/>
      <c r="Q758" s="6"/>
    </row>
    <row r="759" spans="2:17" ht="15.75">
      <c r="B759" s="6"/>
      <c r="C759" s="6"/>
      <c r="D759" s="6"/>
      <c r="E759" s="6"/>
      <c r="F759" s="6"/>
      <c r="G759" s="6"/>
      <c r="H759" s="6"/>
      <c r="I759" s="6"/>
      <c r="J759" s="6"/>
      <c r="K759" s="6"/>
      <c r="L759" s="6"/>
      <c r="M759" s="6"/>
      <c r="N759" s="6"/>
      <c r="O759" s="6"/>
      <c r="P759" s="6"/>
      <c r="Q759" s="6"/>
    </row>
    <row r="760" spans="2:17" ht="15.75">
      <c r="B760" s="6"/>
      <c r="C760" s="6"/>
      <c r="D760" s="6"/>
      <c r="E760" s="6"/>
      <c r="F760" s="6"/>
      <c r="G760" s="6"/>
      <c r="H760" s="6"/>
      <c r="I760" s="6"/>
      <c r="J760" s="6"/>
      <c r="K760" s="6"/>
      <c r="L760" s="6"/>
      <c r="M760" s="6"/>
      <c r="N760" s="6"/>
      <c r="O760" s="6"/>
      <c r="P760" s="6"/>
      <c r="Q760" s="6"/>
    </row>
    <row r="761" spans="2:17" ht="15.75">
      <c r="B761" s="6"/>
      <c r="C761" s="6"/>
      <c r="D761" s="6"/>
      <c r="E761" s="6"/>
      <c r="F761" s="6"/>
      <c r="G761" s="6"/>
      <c r="H761" s="6"/>
      <c r="I761" s="6"/>
      <c r="J761" s="6"/>
      <c r="K761" s="6"/>
      <c r="L761" s="6"/>
      <c r="M761" s="6"/>
      <c r="N761" s="6"/>
      <c r="O761" s="6"/>
      <c r="P761" s="6"/>
      <c r="Q761" s="6"/>
    </row>
    <row r="762" spans="2:17" ht="15.75">
      <c r="B762" s="6"/>
      <c r="C762" s="6"/>
      <c r="D762" s="6"/>
      <c r="E762" s="6"/>
      <c r="F762" s="6"/>
      <c r="G762" s="6"/>
      <c r="H762" s="6"/>
      <c r="I762" s="6"/>
      <c r="J762" s="6"/>
      <c r="K762" s="6"/>
      <c r="L762" s="6"/>
      <c r="M762" s="6"/>
      <c r="N762" s="6"/>
      <c r="O762" s="6"/>
      <c r="P762" s="6"/>
      <c r="Q762" s="6"/>
    </row>
    <row r="763" spans="2:17" ht="15.75">
      <c r="B763" s="6"/>
      <c r="C763" s="6"/>
      <c r="D763" s="6"/>
      <c r="E763" s="6"/>
      <c r="F763" s="6"/>
      <c r="G763" s="6"/>
      <c r="H763" s="6"/>
      <c r="I763" s="6"/>
      <c r="J763" s="6"/>
      <c r="K763" s="6"/>
      <c r="L763" s="6"/>
      <c r="M763" s="6"/>
      <c r="N763" s="6"/>
      <c r="O763" s="6"/>
      <c r="P763" s="6"/>
      <c r="Q763" s="6"/>
    </row>
    <row r="764" spans="2:17" ht="15.75">
      <c r="B764" s="6"/>
      <c r="C764" s="6"/>
      <c r="D764" s="6"/>
      <c r="E764" s="6"/>
      <c r="F764" s="6"/>
      <c r="G764" s="6"/>
      <c r="H764" s="6"/>
      <c r="I764" s="6"/>
      <c r="J764" s="6"/>
      <c r="K764" s="6"/>
      <c r="L764" s="6"/>
      <c r="M764" s="6"/>
      <c r="N764" s="6"/>
      <c r="O764" s="6"/>
      <c r="P764" s="6"/>
      <c r="Q764" s="6"/>
    </row>
    <row r="765" spans="2:17" ht="15.75">
      <c r="B765" s="6"/>
      <c r="C765" s="6"/>
      <c r="D765" s="6"/>
      <c r="E765" s="6"/>
      <c r="F765" s="6"/>
      <c r="G765" s="6"/>
      <c r="H765" s="6"/>
      <c r="I765" s="6"/>
      <c r="J765" s="6"/>
      <c r="K765" s="6"/>
      <c r="L765" s="6"/>
      <c r="M765" s="6"/>
      <c r="N765" s="6"/>
      <c r="O765" s="6"/>
      <c r="P765" s="6"/>
      <c r="Q765" s="6"/>
    </row>
    <row r="766" spans="2:17" ht="15.75">
      <c r="B766" s="6"/>
      <c r="C766" s="6"/>
      <c r="D766" s="6"/>
      <c r="E766" s="6"/>
      <c r="F766" s="6"/>
      <c r="G766" s="6"/>
      <c r="H766" s="6"/>
      <c r="I766" s="6"/>
      <c r="J766" s="6"/>
      <c r="K766" s="6"/>
      <c r="L766" s="6"/>
      <c r="M766" s="6"/>
      <c r="N766" s="6"/>
      <c r="O766" s="6"/>
      <c r="P766" s="6"/>
      <c r="Q766" s="6"/>
    </row>
    <row r="767" spans="2:17" ht="15.75">
      <c r="B767" s="6"/>
      <c r="C767" s="6"/>
      <c r="D767" s="6"/>
      <c r="E767" s="6"/>
      <c r="F767" s="6"/>
      <c r="G767" s="6"/>
      <c r="H767" s="6"/>
      <c r="I767" s="6"/>
      <c r="J767" s="6"/>
      <c r="K767" s="6"/>
      <c r="L767" s="6"/>
      <c r="M767" s="6"/>
      <c r="N767" s="6"/>
      <c r="O767" s="6"/>
      <c r="P767" s="6"/>
      <c r="Q767" s="6"/>
    </row>
    <row r="768" spans="2:17" ht="15.75">
      <c r="B768" s="6"/>
      <c r="C768" s="6"/>
      <c r="D768" s="6"/>
      <c r="E768" s="6"/>
      <c r="F768" s="6"/>
      <c r="G768" s="6"/>
      <c r="H768" s="6"/>
      <c r="I768" s="6"/>
      <c r="J768" s="6"/>
      <c r="K768" s="6"/>
      <c r="L768" s="6"/>
      <c r="M768" s="6"/>
      <c r="N768" s="6"/>
      <c r="O768" s="6"/>
      <c r="P768" s="6"/>
      <c r="Q768" s="6"/>
    </row>
    <row r="769" spans="2:17" ht="15.75">
      <c r="B769" s="6"/>
      <c r="C769" s="6"/>
      <c r="D769" s="6"/>
      <c r="E769" s="6"/>
      <c r="F769" s="6"/>
      <c r="G769" s="6"/>
      <c r="H769" s="6"/>
      <c r="I769" s="6"/>
      <c r="J769" s="6"/>
      <c r="K769" s="6"/>
      <c r="L769" s="6"/>
      <c r="M769" s="6"/>
      <c r="N769" s="6"/>
      <c r="O769" s="6"/>
      <c r="P769" s="6"/>
      <c r="Q769" s="6"/>
    </row>
    <row r="770" spans="2:17" ht="15.75">
      <c r="B770" s="6"/>
      <c r="C770" s="6"/>
      <c r="D770" s="6"/>
      <c r="E770" s="6"/>
      <c r="F770" s="6"/>
      <c r="G770" s="6"/>
      <c r="H770" s="6"/>
      <c r="I770" s="6"/>
      <c r="J770" s="6"/>
      <c r="K770" s="6"/>
      <c r="L770" s="6"/>
      <c r="M770" s="6"/>
      <c r="N770" s="6"/>
      <c r="O770" s="6"/>
      <c r="P770" s="6"/>
      <c r="Q770" s="6"/>
    </row>
    <row r="771" spans="2:17" ht="15.75">
      <c r="B771" s="6"/>
      <c r="C771" s="6"/>
      <c r="D771" s="6"/>
      <c r="E771" s="6"/>
      <c r="F771" s="6"/>
      <c r="G771" s="6"/>
      <c r="H771" s="6"/>
      <c r="I771" s="6"/>
      <c r="J771" s="6"/>
      <c r="K771" s="6"/>
      <c r="L771" s="6"/>
      <c r="M771" s="6"/>
      <c r="N771" s="6"/>
      <c r="O771" s="6"/>
      <c r="P771" s="6"/>
      <c r="Q771" s="6"/>
    </row>
    <row r="772" spans="2:17" ht="15.75">
      <c r="B772" s="6"/>
      <c r="C772" s="6"/>
      <c r="D772" s="6"/>
      <c r="E772" s="6"/>
      <c r="F772" s="6"/>
      <c r="G772" s="6"/>
      <c r="H772" s="6"/>
      <c r="I772" s="6"/>
      <c r="J772" s="6"/>
      <c r="K772" s="6"/>
      <c r="L772" s="6"/>
      <c r="M772" s="6"/>
      <c r="N772" s="6"/>
      <c r="O772" s="6"/>
      <c r="P772" s="6"/>
      <c r="Q772" s="6"/>
    </row>
    <row r="773" spans="2:17" ht="15.75">
      <c r="B773" s="6"/>
      <c r="C773" s="6"/>
      <c r="D773" s="6"/>
      <c r="E773" s="6"/>
      <c r="F773" s="6"/>
      <c r="G773" s="6"/>
      <c r="H773" s="6"/>
      <c r="I773" s="6"/>
      <c r="J773" s="6"/>
      <c r="K773" s="6"/>
      <c r="L773" s="6"/>
      <c r="M773" s="6"/>
      <c r="N773" s="6"/>
      <c r="O773" s="6"/>
      <c r="P773" s="6"/>
      <c r="Q773" s="6"/>
    </row>
    <row r="774" spans="2:17" ht="15.75">
      <c r="B774" s="6"/>
      <c r="C774" s="6"/>
      <c r="D774" s="6"/>
      <c r="E774" s="6"/>
      <c r="F774" s="6"/>
      <c r="G774" s="6"/>
      <c r="H774" s="6"/>
      <c r="I774" s="6"/>
      <c r="J774" s="6"/>
      <c r="K774" s="6"/>
      <c r="L774" s="6"/>
      <c r="M774" s="6"/>
      <c r="N774" s="6"/>
      <c r="O774" s="6"/>
      <c r="P774" s="6"/>
      <c r="Q774" s="6"/>
    </row>
    <row r="775" spans="2:17" ht="15.75">
      <c r="B775" s="6"/>
      <c r="C775" s="6"/>
      <c r="D775" s="6"/>
      <c r="E775" s="6"/>
      <c r="F775" s="6"/>
      <c r="G775" s="6"/>
      <c r="H775" s="6"/>
      <c r="I775" s="6"/>
      <c r="J775" s="6"/>
      <c r="K775" s="6"/>
      <c r="L775" s="6"/>
      <c r="M775" s="6"/>
      <c r="N775" s="6"/>
      <c r="O775" s="6"/>
      <c r="P775" s="6"/>
      <c r="Q775" s="6"/>
    </row>
    <row r="776" spans="2:17" ht="15.75">
      <c r="B776" s="6"/>
      <c r="C776" s="6"/>
      <c r="D776" s="6"/>
      <c r="E776" s="6"/>
      <c r="F776" s="6"/>
      <c r="G776" s="6"/>
      <c r="H776" s="6"/>
      <c r="I776" s="6"/>
      <c r="J776" s="6"/>
      <c r="K776" s="6"/>
      <c r="L776" s="6"/>
      <c r="M776" s="6"/>
      <c r="N776" s="6"/>
      <c r="O776" s="6"/>
      <c r="P776" s="6"/>
      <c r="Q776" s="6"/>
    </row>
    <row r="777" spans="2:17" ht="15.75">
      <c r="B777" s="6"/>
      <c r="C777" s="6"/>
      <c r="D777" s="6"/>
      <c r="E777" s="6"/>
      <c r="F777" s="6"/>
      <c r="G777" s="6"/>
      <c r="H777" s="6"/>
      <c r="I777" s="6"/>
      <c r="J777" s="6"/>
      <c r="K777" s="6"/>
      <c r="L777" s="6"/>
      <c r="M777" s="6"/>
      <c r="N777" s="6"/>
      <c r="O777" s="6"/>
      <c r="P777" s="6"/>
      <c r="Q777" s="6"/>
    </row>
    <row r="778" spans="2:17" ht="15.75">
      <c r="B778" s="6"/>
      <c r="C778" s="6"/>
      <c r="D778" s="6"/>
      <c r="E778" s="6"/>
      <c r="F778" s="6"/>
      <c r="G778" s="6"/>
      <c r="H778" s="6"/>
      <c r="I778" s="6"/>
      <c r="J778" s="6"/>
      <c r="K778" s="6"/>
      <c r="L778" s="6"/>
      <c r="M778" s="6"/>
      <c r="N778" s="6"/>
      <c r="O778" s="6"/>
      <c r="P778" s="6"/>
      <c r="Q778" s="6"/>
    </row>
    <row r="779" spans="2:17" ht="15.75">
      <c r="B779" s="6"/>
      <c r="C779" s="6"/>
      <c r="D779" s="6"/>
      <c r="E779" s="6"/>
      <c r="F779" s="6"/>
      <c r="G779" s="6"/>
      <c r="H779" s="6"/>
      <c r="I779" s="6"/>
      <c r="J779" s="6"/>
      <c r="K779" s="6"/>
      <c r="L779" s="6"/>
      <c r="M779" s="6"/>
      <c r="N779" s="6"/>
      <c r="O779" s="6"/>
      <c r="P779" s="6"/>
      <c r="Q779" s="6"/>
    </row>
    <row r="780" spans="2:17" ht="15.75">
      <c r="B780" s="6"/>
      <c r="C780" s="6"/>
      <c r="D780" s="6"/>
      <c r="E780" s="6"/>
      <c r="F780" s="6"/>
      <c r="G780" s="6"/>
      <c r="H780" s="6"/>
      <c r="I780" s="6"/>
      <c r="J780" s="6"/>
      <c r="K780" s="6"/>
      <c r="L780" s="6"/>
      <c r="M780" s="6"/>
      <c r="N780" s="6"/>
      <c r="O780" s="6"/>
      <c r="P780" s="6"/>
      <c r="Q780" s="6"/>
    </row>
    <row r="781" spans="2:17" ht="15.75">
      <c r="B781" s="6"/>
      <c r="C781" s="6"/>
      <c r="D781" s="6"/>
      <c r="E781" s="6"/>
      <c r="F781" s="6"/>
      <c r="G781" s="6"/>
      <c r="H781" s="6"/>
      <c r="I781" s="6"/>
      <c r="J781" s="6"/>
      <c r="K781" s="6"/>
      <c r="L781" s="6"/>
      <c r="M781" s="6"/>
      <c r="N781" s="6"/>
      <c r="O781" s="6"/>
      <c r="P781" s="6"/>
      <c r="Q781" s="6"/>
    </row>
    <row r="782" spans="2:17" ht="15.75">
      <c r="B782" s="6"/>
      <c r="C782" s="6"/>
      <c r="D782" s="6"/>
      <c r="E782" s="6"/>
      <c r="F782" s="6"/>
      <c r="G782" s="6"/>
      <c r="H782" s="6"/>
      <c r="I782" s="6"/>
      <c r="J782" s="6"/>
      <c r="K782" s="6"/>
      <c r="L782" s="6"/>
      <c r="M782" s="6"/>
      <c r="N782" s="6"/>
      <c r="O782" s="6"/>
      <c r="P782" s="6"/>
      <c r="Q782" s="6"/>
    </row>
    <row r="783" spans="2:17" ht="15.75">
      <c r="B783" s="6"/>
      <c r="C783" s="6"/>
      <c r="D783" s="6"/>
      <c r="E783" s="6"/>
      <c r="F783" s="6"/>
      <c r="G783" s="6"/>
      <c r="H783" s="6"/>
      <c r="I783" s="6"/>
      <c r="J783" s="6"/>
      <c r="K783" s="6"/>
      <c r="L783" s="6"/>
      <c r="M783" s="6"/>
      <c r="N783" s="6"/>
      <c r="O783" s="6"/>
      <c r="P783" s="6"/>
      <c r="Q783" s="6"/>
    </row>
    <row r="784" spans="2:17" ht="15.75">
      <c r="B784" s="6"/>
      <c r="C784" s="6"/>
      <c r="D784" s="6"/>
      <c r="E784" s="6"/>
      <c r="F784" s="6"/>
      <c r="G784" s="6"/>
      <c r="H784" s="6"/>
      <c r="I784" s="6"/>
      <c r="J784" s="6"/>
      <c r="K784" s="6"/>
      <c r="L784" s="6"/>
      <c r="M784" s="6"/>
      <c r="N784" s="6"/>
      <c r="O784" s="6"/>
      <c r="P784" s="6"/>
      <c r="Q784" s="6"/>
    </row>
    <row r="785" spans="2:17" ht="15.75">
      <c r="B785" s="6"/>
      <c r="C785" s="6"/>
      <c r="D785" s="6"/>
      <c r="E785" s="6"/>
      <c r="F785" s="6"/>
      <c r="G785" s="6"/>
      <c r="H785" s="6"/>
      <c r="I785" s="6"/>
      <c r="J785" s="6"/>
      <c r="K785" s="6"/>
      <c r="L785" s="6"/>
      <c r="M785" s="6"/>
      <c r="N785" s="6"/>
      <c r="O785" s="6"/>
      <c r="P785" s="6"/>
      <c r="Q785" s="6"/>
    </row>
    <row r="786" spans="2:17" ht="15.75">
      <c r="B786" s="6"/>
      <c r="C786" s="6"/>
      <c r="D786" s="6"/>
      <c r="E786" s="6"/>
      <c r="F786" s="6"/>
      <c r="G786" s="6"/>
      <c r="H786" s="6"/>
      <c r="I786" s="6"/>
      <c r="J786" s="6"/>
      <c r="K786" s="6"/>
      <c r="L786" s="6"/>
      <c r="M786" s="6"/>
      <c r="N786" s="6"/>
      <c r="O786" s="6"/>
      <c r="P786" s="6"/>
      <c r="Q786" s="6"/>
    </row>
    <row r="787" spans="2:17" ht="15.75">
      <c r="B787" s="6"/>
      <c r="C787" s="6"/>
      <c r="D787" s="6"/>
      <c r="E787" s="6"/>
      <c r="F787" s="6"/>
      <c r="G787" s="6"/>
      <c r="H787" s="6"/>
      <c r="I787" s="6"/>
      <c r="J787" s="6"/>
      <c r="K787" s="6"/>
      <c r="L787" s="6"/>
      <c r="M787" s="6"/>
      <c r="N787" s="6"/>
      <c r="O787" s="6"/>
      <c r="P787" s="6"/>
      <c r="Q787" s="6"/>
    </row>
    <row r="788" spans="2:17" ht="15.75">
      <c r="B788" s="6"/>
      <c r="C788" s="6"/>
      <c r="D788" s="6"/>
      <c r="E788" s="6"/>
      <c r="F788" s="6"/>
      <c r="G788" s="6"/>
      <c r="H788" s="6"/>
      <c r="I788" s="6"/>
      <c r="J788" s="6"/>
      <c r="K788" s="6"/>
      <c r="L788" s="6"/>
      <c r="M788" s="6"/>
      <c r="N788" s="6"/>
      <c r="O788" s="6"/>
      <c r="P788" s="6"/>
      <c r="Q788" s="6"/>
    </row>
    <row r="789" spans="2:17" ht="15.75">
      <c r="B789" s="6"/>
      <c r="C789" s="6"/>
      <c r="D789" s="6"/>
      <c r="E789" s="6"/>
      <c r="F789" s="6"/>
      <c r="G789" s="6"/>
      <c r="H789" s="6"/>
      <c r="I789" s="6"/>
      <c r="J789" s="6"/>
      <c r="K789" s="6"/>
      <c r="L789" s="6"/>
      <c r="M789" s="6"/>
      <c r="N789" s="6"/>
      <c r="O789" s="6"/>
      <c r="P789" s="6"/>
      <c r="Q789" s="6"/>
    </row>
    <row r="790" spans="2:17" ht="15.75">
      <c r="B790" s="6"/>
      <c r="C790" s="6"/>
      <c r="D790" s="6"/>
      <c r="E790" s="6"/>
      <c r="F790" s="6"/>
      <c r="G790" s="6"/>
      <c r="H790" s="6"/>
      <c r="I790" s="6"/>
      <c r="J790" s="6"/>
      <c r="K790" s="6"/>
      <c r="L790" s="6"/>
      <c r="M790" s="6"/>
      <c r="N790" s="6"/>
      <c r="O790" s="6"/>
      <c r="P790" s="6"/>
      <c r="Q790" s="6"/>
    </row>
    <row r="791" spans="2:17" ht="15.75">
      <c r="B791" s="6"/>
      <c r="C791" s="6"/>
      <c r="D791" s="6"/>
      <c r="E791" s="6"/>
      <c r="F791" s="6"/>
      <c r="G791" s="6"/>
      <c r="H791" s="6"/>
      <c r="I791" s="6"/>
      <c r="J791" s="6"/>
      <c r="K791" s="6"/>
      <c r="L791" s="6"/>
      <c r="M791" s="6"/>
      <c r="N791" s="6"/>
      <c r="O791" s="6"/>
      <c r="P791" s="6"/>
      <c r="Q791" s="6"/>
    </row>
    <row r="792" spans="2:17" ht="15.75">
      <c r="B792" s="6"/>
      <c r="C792" s="6"/>
      <c r="D792" s="6"/>
      <c r="E792" s="6"/>
      <c r="F792" s="6"/>
      <c r="G792" s="6"/>
      <c r="H792" s="6"/>
      <c r="I792" s="6"/>
      <c r="J792" s="6"/>
      <c r="K792" s="6"/>
      <c r="L792" s="6"/>
      <c r="M792" s="6"/>
      <c r="N792" s="6"/>
      <c r="O792" s="6"/>
      <c r="P792" s="6"/>
      <c r="Q792" s="6"/>
    </row>
    <row r="793" spans="2:17" ht="15.75">
      <c r="B793" s="6"/>
      <c r="C793" s="6"/>
      <c r="D793" s="6"/>
      <c r="E793" s="6"/>
      <c r="F793" s="6"/>
      <c r="G793" s="6"/>
      <c r="H793" s="6"/>
      <c r="I793" s="6"/>
      <c r="J793" s="6"/>
      <c r="K793" s="6"/>
      <c r="L793" s="6"/>
      <c r="M793" s="6"/>
      <c r="N793" s="6"/>
      <c r="O793" s="6"/>
      <c r="P793" s="6"/>
      <c r="Q793" s="6"/>
    </row>
    <row r="794" spans="2:17" ht="15.75">
      <c r="B794" s="6"/>
      <c r="C794" s="6"/>
      <c r="D794" s="6"/>
      <c r="E794" s="6"/>
      <c r="F794" s="6"/>
      <c r="G794" s="6"/>
      <c r="H794" s="6"/>
      <c r="I794" s="6"/>
      <c r="J794" s="6"/>
      <c r="K794" s="6"/>
      <c r="L794" s="6"/>
      <c r="M794" s="6"/>
      <c r="N794" s="6"/>
      <c r="O794" s="6"/>
      <c r="P794" s="6"/>
      <c r="Q794" s="6"/>
    </row>
    <row r="795" spans="2:17" ht="15.75">
      <c r="B795" s="6"/>
      <c r="C795" s="6"/>
      <c r="D795" s="6"/>
      <c r="E795" s="6"/>
      <c r="F795" s="6"/>
      <c r="G795" s="6"/>
      <c r="H795" s="6"/>
      <c r="I795" s="6"/>
      <c r="J795" s="6"/>
      <c r="K795" s="6"/>
      <c r="L795" s="6"/>
      <c r="M795" s="6"/>
      <c r="N795" s="6"/>
      <c r="O795" s="6"/>
      <c r="P795" s="6"/>
      <c r="Q795" s="6"/>
    </row>
    <row r="796" spans="2:17" ht="15.75">
      <c r="B796" s="6"/>
      <c r="C796" s="6"/>
      <c r="D796" s="6"/>
      <c r="E796" s="6"/>
      <c r="F796" s="6"/>
      <c r="G796" s="6"/>
      <c r="H796" s="6"/>
      <c r="I796" s="6"/>
      <c r="J796" s="6"/>
      <c r="K796" s="6"/>
      <c r="L796" s="6"/>
      <c r="M796" s="6"/>
      <c r="N796" s="6"/>
      <c r="O796" s="6"/>
      <c r="P796" s="6"/>
      <c r="Q796" s="6"/>
    </row>
    <row r="797" spans="2:17" ht="15.75">
      <c r="B797" s="6"/>
      <c r="C797" s="6"/>
      <c r="D797" s="6"/>
      <c r="E797" s="6"/>
      <c r="F797" s="6"/>
      <c r="G797" s="6"/>
      <c r="H797" s="6"/>
      <c r="I797" s="6"/>
      <c r="J797" s="6"/>
      <c r="K797" s="6"/>
      <c r="L797" s="6"/>
      <c r="M797" s="6"/>
      <c r="N797" s="6"/>
      <c r="O797" s="6"/>
      <c r="P797" s="6"/>
      <c r="Q797" s="6"/>
    </row>
    <row r="798" spans="2:17" ht="15.75">
      <c r="B798" s="6"/>
      <c r="C798" s="6"/>
      <c r="D798" s="6"/>
      <c r="E798" s="6"/>
      <c r="F798" s="6"/>
      <c r="G798" s="6"/>
      <c r="H798" s="6"/>
      <c r="I798" s="6"/>
      <c r="J798" s="6"/>
      <c r="K798" s="6"/>
      <c r="L798" s="6"/>
      <c r="M798" s="6"/>
      <c r="N798" s="6"/>
      <c r="O798" s="6"/>
      <c r="P798" s="6"/>
      <c r="Q798" s="6"/>
    </row>
    <row r="799" spans="2:17" ht="15.75">
      <c r="B799" s="6"/>
      <c r="C799" s="6"/>
      <c r="D799" s="6"/>
      <c r="E799" s="6"/>
      <c r="F799" s="6"/>
      <c r="G799" s="6"/>
      <c r="H799" s="6"/>
      <c r="I799" s="6"/>
      <c r="J799" s="6"/>
      <c r="K799" s="6"/>
      <c r="L799" s="6"/>
      <c r="M799" s="6"/>
      <c r="N799" s="6"/>
      <c r="O799" s="6"/>
      <c r="P799" s="6"/>
      <c r="Q799" s="6"/>
    </row>
    <row r="800" spans="2:17" ht="15.75">
      <c r="B800" s="6"/>
      <c r="C800" s="6"/>
      <c r="D800" s="6"/>
      <c r="E800" s="6"/>
      <c r="F800" s="6"/>
      <c r="G800" s="6"/>
      <c r="H800" s="6"/>
      <c r="I800" s="6"/>
      <c r="J800" s="6"/>
      <c r="K800" s="6"/>
      <c r="L800" s="6"/>
      <c r="M800" s="6"/>
      <c r="N800" s="6"/>
      <c r="O800" s="6"/>
      <c r="P800" s="6"/>
      <c r="Q800" s="6"/>
    </row>
    <row r="801" spans="2:17" ht="15.75">
      <c r="B801" s="6"/>
      <c r="C801" s="6"/>
      <c r="D801" s="6"/>
      <c r="E801" s="6"/>
      <c r="F801" s="6"/>
      <c r="G801" s="6"/>
      <c r="H801" s="6"/>
      <c r="I801" s="6"/>
      <c r="J801" s="6"/>
      <c r="K801" s="6"/>
      <c r="L801" s="6"/>
      <c r="M801" s="6"/>
      <c r="N801" s="6"/>
      <c r="O801" s="6"/>
      <c r="P801" s="6"/>
      <c r="Q801" s="6"/>
    </row>
    <row r="802" spans="2:17" ht="15.75">
      <c r="B802" s="6"/>
      <c r="C802" s="6"/>
      <c r="D802" s="6"/>
      <c r="E802" s="6"/>
      <c r="F802" s="6"/>
      <c r="G802" s="6"/>
      <c r="H802" s="6"/>
      <c r="I802" s="6"/>
      <c r="J802" s="6"/>
      <c r="K802" s="6"/>
      <c r="L802" s="6"/>
      <c r="M802" s="6"/>
      <c r="N802" s="6"/>
      <c r="O802" s="6"/>
      <c r="P802" s="6"/>
      <c r="Q802" s="6"/>
    </row>
    <row r="803" spans="2:17" ht="15.75">
      <c r="B803" s="6"/>
      <c r="C803" s="6"/>
      <c r="D803" s="6"/>
      <c r="E803" s="6"/>
      <c r="F803" s="6"/>
      <c r="G803" s="6"/>
      <c r="H803" s="6"/>
      <c r="I803" s="6"/>
      <c r="J803" s="6"/>
      <c r="K803" s="6"/>
      <c r="L803" s="6"/>
      <c r="M803" s="6"/>
      <c r="N803" s="6"/>
      <c r="O803" s="6"/>
      <c r="P803" s="6"/>
      <c r="Q803" s="6"/>
    </row>
    <row r="804" spans="2:17" ht="15.75">
      <c r="B804" s="6"/>
      <c r="C804" s="6"/>
      <c r="D804" s="6"/>
      <c r="E804" s="6"/>
      <c r="F804" s="6"/>
      <c r="G804" s="6"/>
      <c r="H804" s="6"/>
      <c r="I804" s="6"/>
      <c r="J804" s="6"/>
      <c r="K804" s="6"/>
      <c r="L804" s="6"/>
      <c r="M804" s="6"/>
      <c r="N804" s="6"/>
      <c r="O804" s="6"/>
      <c r="P804" s="6"/>
      <c r="Q804" s="6"/>
    </row>
    <row r="805" spans="2:17" ht="15.75">
      <c r="B805" s="6"/>
      <c r="C805" s="6"/>
      <c r="D805" s="6"/>
      <c r="E805" s="6"/>
      <c r="F805" s="6"/>
      <c r="G805" s="6"/>
      <c r="H805" s="6"/>
      <c r="I805" s="6"/>
      <c r="J805" s="6"/>
      <c r="K805" s="6"/>
      <c r="L805" s="6"/>
      <c r="M805" s="6"/>
      <c r="N805" s="6"/>
      <c r="O805" s="6"/>
      <c r="P805" s="6"/>
      <c r="Q805" s="6"/>
    </row>
    <row r="806" spans="2:17" ht="15.75">
      <c r="B806" s="6"/>
      <c r="C806" s="6"/>
      <c r="D806" s="6"/>
      <c r="E806" s="6"/>
      <c r="F806" s="6"/>
      <c r="G806" s="6"/>
      <c r="H806" s="6"/>
      <c r="I806" s="6"/>
      <c r="J806" s="6"/>
      <c r="K806" s="6"/>
      <c r="L806" s="6"/>
      <c r="M806" s="6"/>
      <c r="N806" s="6"/>
      <c r="O806" s="6"/>
      <c r="P806" s="6"/>
      <c r="Q806" s="6"/>
    </row>
    <row r="807" spans="2:17" ht="15.75">
      <c r="B807" s="6"/>
      <c r="C807" s="6"/>
      <c r="D807" s="6"/>
      <c r="E807" s="6"/>
      <c r="F807" s="6"/>
      <c r="G807" s="6"/>
      <c r="H807" s="6"/>
      <c r="I807" s="6"/>
      <c r="J807" s="6"/>
      <c r="K807" s="6"/>
      <c r="L807" s="6"/>
      <c r="M807" s="6"/>
      <c r="N807" s="6"/>
      <c r="O807" s="6"/>
      <c r="P807" s="6"/>
      <c r="Q807" s="6"/>
    </row>
    <row r="808" spans="2:17" ht="15.75">
      <c r="B808" s="6"/>
      <c r="C808" s="6"/>
      <c r="D808" s="6"/>
      <c r="E808" s="6"/>
      <c r="F808" s="6"/>
      <c r="G808" s="6"/>
      <c r="H808" s="6"/>
      <c r="I808" s="6"/>
      <c r="J808" s="6"/>
      <c r="K808" s="6"/>
      <c r="L808" s="6"/>
      <c r="M808" s="6"/>
      <c r="N808" s="6"/>
      <c r="O808" s="6"/>
      <c r="P808" s="6"/>
      <c r="Q808" s="6"/>
    </row>
    <row r="809" spans="2:17" ht="15.75">
      <c r="B809" s="6"/>
      <c r="C809" s="6"/>
      <c r="D809" s="6"/>
      <c r="E809" s="6"/>
      <c r="F809" s="6"/>
      <c r="G809" s="6"/>
      <c r="H809" s="6"/>
      <c r="I809" s="6"/>
      <c r="J809" s="6"/>
      <c r="K809" s="6"/>
      <c r="L809" s="6"/>
      <c r="M809" s="6"/>
      <c r="N809" s="6"/>
      <c r="O809" s="6"/>
      <c r="P809" s="6"/>
      <c r="Q809" s="6"/>
    </row>
    <row r="810" spans="2:17" ht="15.75">
      <c r="B810" s="6"/>
      <c r="C810" s="6"/>
      <c r="D810" s="6"/>
      <c r="E810" s="6"/>
      <c r="F810" s="6"/>
      <c r="G810" s="6"/>
      <c r="H810" s="6"/>
      <c r="I810" s="6"/>
      <c r="J810" s="6"/>
      <c r="K810" s="6"/>
      <c r="L810" s="6"/>
      <c r="M810" s="6"/>
      <c r="N810" s="6"/>
      <c r="O810" s="6"/>
      <c r="P810" s="6"/>
      <c r="Q810" s="6"/>
    </row>
    <row r="811" spans="2:17" ht="15.75">
      <c r="B811" s="6"/>
      <c r="C811" s="6"/>
      <c r="D811" s="6"/>
      <c r="E811" s="6"/>
      <c r="F811" s="6"/>
      <c r="G811" s="6"/>
      <c r="H811" s="6"/>
      <c r="I811" s="6"/>
      <c r="J811" s="6"/>
      <c r="K811" s="6"/>
      <c r="L811" s="6"/>
      <c r="M811" s="6"/>
      <c r="N811" s="6"/>
      <c r="O811" s="6"/>
      <c r="P811" s="6"/>
      <c r="Q811" s="6"/>
    </row>
    <row r="812" spans="2:17" ht="15.75">
      <c r="B812" s="6"/>
      <c r="C812" s="6"/>
      <c r="D812" s="6"/>
      <c r="E812" s="6"/>
      <c r="F812" s="6"/>
      <c r="G812" s="6"/>
      <c r="H812" s="6"/>
      <c r="I812" s="6"/>
      <c r="J812" s="6"/>
      <c r="K812" s="6"/>
      <c r="L812" s="6"/>
      <c r="M812" s="6"/>
      <c r="N812" s="6"/>
      <c r="O812" s="6"/>
      <c r="P812" s="6"/>
      <c r="Q812" s="6"/>
    </row>
    <row r="813" spans="2:17" ht="15.75">
      <c r="B813" s="6"/>
      <c r="C813" s="6"/>
      <c r="D813" s="6"/>
      <c r="E813" s="6"/>
      <c r="F813" s="6"/>
      <c r="G813" s="6"/>
      <c r="H813" s="6"/>
      <c r="I813" s="6"/>
      <c r="J813" s="6"/>
      <c r="K813" s="6"/>
      <c r="L813" s="6"/>
      <c r="M813" s="6"/>
      <c r="N813" s="6"/>
      <c r="O813" s="6"/>
      <c r="P813" s="6"/>
      <c r="Q813" s="6"/>
    </row>
    <row r="814" spans="2:17" ht="15.75">
      <c r="B814" s="6"/>
      <c r="C814" s="6"/>
      <c r="D814" s="6"/>
      <c r="E814" s="6"/>
      <c r="F814" s="6"/>
      <c r="G814" s="6"/>
      <c r="H814" s="6"/>
      <c r="I814" s="6"/>
      <c r="J814" s="6"/>
      <c r="K814" s="6"/>
      <c r="L814" s="6"/>
      <c r="M814" s="6"/>
      <c r="N814" s="6"/>
      <c r="O814" s="6"/>
      <c r="P814" s="6"/>
      <c r="Q814" s="6"/>
    </row>
    <row r="815" spans="2:17" ht="15.75">
      <c r="B815" s="6"/>
      <c r="C815" s="6"/>
      <c r="D815" s="6"/>
      <c r="E815" s="6"/>
      <c r="F815" s="6"/>
      <c r="G815" s="6"/>
      <c r="H815" s="6"/>
      <c r="I815" s="6"/>
      <c r="J815" s="6"/>
      <c r="K815" s="6"/>
      <c r="L815" s="6"/>
      <c r="M815" s="6"/>
      <c r="N815" s="6"/>
      <c r="O815" s="6"/>
      <c r="P815" s="6"/>
      <c r="Q815" s="6"/>
    </row>
    <row r="816" spans="2:17" ht="15.75">
      <c r="B816" s="6"/>
      <c r="C816" s="6"/>
      <c r="D816" s="6"/>
      <c r="E816" s="6"/>
      <c r="F816" s="6"/>
      <c r="G816" s="6"/>
      <c r="H816" s="6"/>
      <c r="I816" s="6"/>
      <c r="J816" s="6"/>
      <c r="K816" s="6"/>
      <c r="L816" s="6"/>
      <c r="M816" s="6"/>
      <c r="N816" s="6"/>
      <c r="O816" s="6"/>
      <c r="P816" s="6"/>
      <c r="Q816" s="6"/>
    </row>
    <row r="817" spans="2:17" ht="15.75">
      <c r="B817" s="6"/>
      <c r="C817" s="6"/>
      <c r="D817" s="6"/>
      <c r="E817" s="6"/>
      <c r="F817" s="6"/>
      <c r="G817" s="6"/>
      <c r="H817" s="6"/>
      <c r="I817" s="6"/>
      <c r="J817" s="6"/>
      <c r="K817" s="6"/>
      <c r="L817" s="6"/>
      <c r="M817" s="6"/>
      <c r="N817" s="6"/>
      <c r="O817" s="6"/>
      <c r="P817" s="6"/>
      <c r="Q817" s="6"/>
    </row>
    <row r="818" spans="2:17" ht="15.75">
      <c r="B818" s="6"/>
      <c r="C818" s="6"/>
      <c r="D818" s="6"/>
      <c r="E818" s="6"/>
      <c r="F818" s="6"/>
      <c r="G818" s="6"/>
      <c r="H818" s="6"/>
      <c r="I818" s="6"/>
      <c r="J818" s="6"/>
      <c r="K818" s="6"/>
      <c r="L818" s="6"/>
      <c r="M818" s="6"/>
      <c r="N818" s="6"/>
      <c r="O818" s="6"/>
      <c r="P818" s="6"/>
      <c r="Q818" s="6"/>
    </row>
    <row r="819" spans="2:17" ht="15.75">
      <c r="B819" s="6"/>
      <c r="C819" s="6"/>
      <c r="D819" s="6"/>
      <c r="E819" s="6"/>
      <c r="F819" s="6"/>
      <c r="G819" s="6"/>
      <c r="H819" s="6"/>
      <c r="I819" s="6"/>
      <c r="J819" s="6"/>
      <c r="K819" s="6"/>
      <c r="L819" s="6"/>
      <c r="M819" s="6"/>
      <c r="N819" s="6"/>
      <c r="O819" s="6"/>
      <c r="P819" s="6"/>
      <c r="Q819" s="6"/>
    </row>
    <row r="820" spans="2:17" ht="15.75">
      <c r="B820" s="6"/>
      <c r="C820" s="6"/>
      <c r="D820" s="6"/>
      <c r="E820" s="6"/>
      <c r="F820" s="6"/>
      <c r="G820" s="6"/>
      <c r="H820" s="6"/>
      <c r="I820" s="6"/>
      <c r="J820" s="6"/>
      <c r="K820" s="6"/>
      <c r="L820" s="6"/>
      <c r="M820" s="6"/>
      <c r="N820" s="6"/>
      <c r="O820" s="6"/>
      <c r="P820" s="6"/>
      <c r="Q820" s="6"/>
    </row>
    <row r="821" spans="2:17" ht="15.75">
      <c r="B821" s="6"/>
      <c r="C821" s="6"/>
      <c r="D821" s="6"/>
      <c r="E821" s="6"/>
      <c r="F821" s="6"/>
      <c r="G821" s="6"/>
      <c r="H821" s="6"/>
      <c r="I821" s="6"/>
      <c r="J821" s="6"/>
      <c r="K821" s="6"/>
      <c r="L821" s="6"/>
      <c r="M821" s="6"/>
      <c r="N821" s="6"/>
      <c r="O821" s="6"/>
      <c r="P821" s="6"/>
      <c r="Q821" s="6"/>
    </row>
    <row r="822" spans="2:17" ht="15.75">
      <c r="B822" s="6"/>
      <c r="C822" s="6"/>
      <c r="D822" s="6"/>
      <c r="E822" s="6"/>
      <c r="F822" s="6"/>
      <c r="G822" s="6"/>
      <c r="H822" s="6"/>
      <c r="I822" s="6"/>
      <c r="J822" s="6"/>
      <c r="K822" s="6"/>
      <c r="L822" s="6"/>
      <c r="M822" s="6"/>
      <c r="N822" s="6"/>
      <c r="O822" s="6"/>
      <c r="P822" s="6"/>
      <c r="Q822" s="6"/>
    </row>
    <row r="823" spans="2:17" ht="15.75">
      <c r="B823" s="6"/>
      <c r="C823" s="6"/>
      <c r="D823" s="6"/>
      <c r="E823" s="6"/>
      <c r="F823" s="6"/>
      <c r="G823" s="6"/>
      <c r="H823" s="6"/>
      <c r="I823" s="6"/>
      <c r="J823" s="6"/>
      <c r="K823" s="6"/>
      <c r="L823" s="6"/>
      <c r="M823" s="6"/>
      <c r="N823" s="6"/>
      <c r="O823" s="6"/>
      <c r="P823" s="6"/>
      <c r="Q823" s="6"/>
    </row>
    <row r="824" spans="2:17" ht="15.75">
      <c r="B824" s="6"/>
      <c r="C824" s="6"/>
      <c r="D824" s="6"/>
      <c r="E824" s="6"/>
      <c r="F824" s="6"/>
      <c r="G824" s="6"/>
      <c r="H824" s="6"/>
      <c r="I824" s="6"/>
      <c r="J824" s="6"/>
      <c r="K824" s="6"/>
      <c r="L824" s="6"/>
      <c r="M824" s="6"/>
      <c r="N824" s="6"/>
      <c r="O824" s="6"/>
      <c r="P824" s="6"/>
      <c r="Q824" s="6"/>
    </row>
    <row r="825" spans="2:17" ht="15.75">
      <c r="B825" s="6"/>
      <c r="C825" s="6"/>
      <c r="D825" s="6"/>
      <c r="E825" s="6"/>
      <c r="F825" s="6"/>
      <c r="G825" s="6"/>
      <c r="H825" s="6"/>
      <c r="I825" s="6"/>
      <c r="J825" s="6"/>
      <c r="K825" s="6"/>
      <c r="L825" s="6"/>
      <c r="M825" s="6"/>
      <c r="N825" s="6"/>
      <c r="O825" s="6"/>
      <c r="P825" s="6"/>
      <c r="Q825" s="6"/>
    </row>
    <row r="826" spans="2:17" ht="15.75">
      <c r="B826" s="6"/>
      <c r="C826" s="6"/>
      <c r="D826" s="6"/>
      <c r="E826" s="6"/>
      <c r="F826" s="6"/>
      <c r="G826" s="6"/>
      <c r="H826" s="6"/>
      <c r="I826" s="6"/>
      <c r="J826" s="6"/>
      <c r="K826" s="6"/>
      <c r="L826" s="6"/>
      <c r="M826" s="6"/>
      <c r="N826" s="6"/>
      <c r="O826" s="6"/>
      <c r="P826" s="6"/>
      <c r="Q826" s="6"/>
    </row>
    <row r="827" spans="2:17" ht="15.75">
      <c r="B827" s="6"/>
      <c r="C827" s="6"/>
      <c r="D827" s="6"/>
      <c r="E827" s="6"/>
      <c r="F827" s="6"/>
      <c r="G827" s="6"/>
      <c r="H827" s="6"/>
      <c r="I827" s="6"/>
      <c r="J827" s="6"/>
      <c r="K827" s="6"/>
      <c r="L827" s="6"/>
      <c r="M827" s="6"/>
      <c r="N827" s="6"/>
      <c r="O827" s="6"/>
      <c r="P827" s="6"/>
      <c r="Q827" s="6"/>
    </row>
    <row r="828" spans="2:17" ht="15.75">
      <c r="B828" s="6"/>
      <c r="C828" s="6"/>
      <c r="D828" s="6"/>
      <c r="E828" s="6"/>
      <c r="F828" s="6"/>
      <c r="G828" s="6"/>
      <c r="H828" s="6"/>
      <c r="I828" s="6"/>
      <c r="J828" s="6"/>
      <c r="K828" s="6"/>
      <c r="L828" s="6"/>
      <c r="M828" s="6"/>
      <c r="N828" s="6"/>
      <c r="O828" s="6"/>
      <c r="P828" s="6"/>
      <c r="Q828" s="6"/>
    </row>
    <row r="829" spans="2:17" ht="15.75">
      <c r="B829" s="6"/>
      <c r="C829" s="6"/>
      <c r="D829" s="6"/>
      <c r="E829" s="6"/>
      <c r="F829" s="6"/>
      <c r="G829" s="6"/>
      <c r="H829" s="6"/>
      <c r="I829" s="6"/>
      <c r="J829" s="6"/>
      <c r="K829" s="6"/>
      <c r="L829" s="6"/>
      <c r="M829" s="6"/>
      <c r="N829" s="6"/>
      <c r="O829" s="6"/>
      <c r="P829" s="6"/>
      <c r="Q829" s="6"/>
    </row>
    <row r="830" spans="2:17" ht="15.75">
      <c r="B830" s="6"/>
      <c r="C830" s="6"/>
      <c r="D830" s="6"/>
      <c r="E830" s="6"/>
      <c r="F830" s="6"/>
      <c r="G830" s="6"/>
      <c r="H830" s="6"/>
      <c r="I830" s="6"/>
      <c r="J830" s="6"/>
      <c r="K830" s="6"/>
      <c r="L830" s="6"/>
      <c r="M830" s="6"/>
      <c r="N830" s="6"/>
      <c r="O830" s="6"/>
      <c r="P830" s="6"/>
      <c r="Q830" s="6"/>
    </row>
    <row r="831" spans="2:17" ht="15.75">
      <c r="B831" s="6"/>
      <c r="C831" s="6"/>
      <c r="D831" s="6"/>
      <c r="E831" s="6"/>
      <c r="F831" s="6"/>
      <c r="G831" s="6"/>
      <c r="H831" s="6"/>
      <c r="I831" s="6"/>
      <c r="J831" s="6"/>
      <c r="K831" s="6"/>
      <c r="L831" s="6"/>
      <c r="M831" s="6"/>
      <c r="N831" s="6"/>
      <c r="O831" s="6"/>
      <c r="P831" s="6"/>
      <c r="Q831" s="6"/>
    </row>
    <row r="832" spans="2:17" ht="15.75">
      <c r="B832" s="6"/>
      <c r="C832" s="6"/>
      <c r="D832" s="6"/>
      <c r="E832" s="6"/>
      <c r="F832" s="6"/>
      <c r="G832" s="6"/>
      <c r="H832" s="6"/>
      <c r="I832" s="6"/>
      <c r="J832" s="6"/>
      <c r="K832" s="6"/>
      <c r="L832" s="6"/>
      <c r="M832" s="6"/>
      <c r="N832" s="6"/>
      <c r="O832" s="6"/>
      <c r="P832" s="6"/>
      <c r="Q832" s="6"/>
    </row>
    <row r="833" spans="2:17" ht="15.75">
      <c r="B833" s="6"/>
      <c r="C833" s="6"/>
      <c r="D833" s="6"/>
      <c r="E833" s="6"/>
      <c r="F833" s="6"/>
      <c r="G833" s="6"/>
      <c r="H833" s="6"/>
      <c r="I833" s="6"/>
      <c r="J833" s="6"/>
      <c r="K833" s="6"/>
      <c r="L833" s="6"/>
      <c r="M833" s="6"/>
      <c r="N833" s="6"/>
      <c r="O833" s="6"/>
      <c r="P833" s="6"/>
      <c r="Q833" s="6"/>
    </row>
    <row r="834" spans="2:17" ht="15.75">
      <c r="B834" s="6"/>
      <c r="C834" s="6"/>
      <c r="D834" s="6"/>
      <c r="E834" s="6"/>
      <c r="F834" s="6"/>
      <c r="G834" s="6"/>
      <c r="H834" s="6"/>
      <c r="I834" s="6"/>
      <c r="J834" s="6"/>
      <c r="K834" s="6"/>
      <c r="L834" s="6"/>
      <c r="M834" s="6"/>
      <c r="N834" s="6"/>
      <c r="O834" s="6"/>
      <c r="P834" s="6"/>
      <c r="Q834" s="6"/>
    </row>
    <row r="835" spans="2:17" ht="15.75">
      <c r="B835" s="6"/>
      <c r="C835" s="6"/>
      <c r="D835" s="6"/>
      <c r="E835" s="6"/>
      <c r="F835" s="6"/>
      <c r="G835" s="6"/>
      <c r="H835" s="6"/>
      <c r="I835" s="6"/>
      <c r="J835" s="6"/>
      <c r="K835" s="6"/>
      <c r="L835" s="6"/>
      <c r="M835" s="6"/>
      <c r="N835" s="6"/>
      <c r="O835" s="6"/>
      <c r="P835" s="6"/>
      <c r="Q835" s="6"/>
    </row>
    <row r="836" spans="2:17" ht="15.75">
      <c r="B836" s="6"/>
      <c r="C836" s="6"/>
      <c r="D836" s="6"/>
      <c r="E836" s="6"/>
      <c r="F836" s="6"/>
      <c r="G836" s="6"/>
      <c r="H836" s="6"/>
      <c r="I836" s="6"/>
      <c r="J836" s="6"/>
      <c r="K836" s="6"/>
      <c r="L836" s="6"/>
      <c r="M836" s="6"/>
      <c r="N836" s="6"/>
      <c r="O836" s="6"/>
      <c r="P836" s="6"/>
      <c r="Q836" s="6"/>
    </row>
    <row r="837" spans="2:17" ht="15.75">
      <c r="B837" s="6"/>
      <c r="C837" s="6"/>
      <c r="D837" s="6"/>
      <c r="E837" s="6"/>
      <c r="F837" s="6"/>
      <c r="G837" s="6"/>
      <c r="H837" s="6"/>
      <c r="I837" s="6"/>
      <c r="J837" s="6"/>
      <c r="K837" s="6"/>
      <c r="L837" s="6"/>
      <c r="M837" s="6"/>
      <c r="N837" s="6"/>
      <c r="O837" s="6"/>
      <c r="P837" s="6"/>
      <c r="Q837" s="6"/>
    </row>
    <row r="838" spans="2:17" ht="15.75">
      <c r="B838" s="6"/>
      <c r="C838" s="6"/>
      <c r="D838" s="6"/>
      <c r="E838" s="6"/>
      <c r="F838" s="6"/>
      <c r="G838" s="6"/>
      <c r="H838" s="6"/>
      <c r="I838" s="6"/>
      <c r="J838" s="6"/>
      <c r="K838" s="6"/>
      <c r="L838" s="6"/>
      <c r="M838" s="6"/>
      <c r="N838" s="6"/>
      <c r="O838" s="6"/>
      <c r="P838" s="6"/>
      <c r="Q838" s="6"/>
    </row>
    <row r="839" spans="2:17" ht="15.75">
      <c r="B839" s="6"/>
      <c r="C839" s="6"/>
      <c r="D839" s="6"/>
      <c r="E839" s="6"/>
      <c r="F839" s="6"/>
      <c r="G839" s="6"/>
      <c r="H839" s="6"/>
      <c r="I839" s="6"/>
      <c r="J839" s="6"/>
      <c r="K839" s="6"/>
      <c r="L839" s="6"/>
      <c r="M839" s="6"/>
      <c r="N839" s="6"/>
      <c r="O839" s="6"/>
      <c r="P839" s="6"/>
      <c r="Q839" s="6"/>
    </row>
    <row r="840" spans="2:17" ht="15.75">
      <c r="B840" s="6"/>
      <c r="C840" s="6"/>
      <c r="D840" s="6"/>
      <c r="E840" s="6"/>
      <c r="F840" s="6"/>
      <c r="G840" s="6"/>
      <c r="H840" s="6"/>
      <c r="I840" s="6"/>
      <c r="J840" s="6"/>
      <c r="K840" s="6"/>
      <c r="L840" s="6"/>
      <c r="M840" s="6"/>
      <c r="N840" s="6"/>
      <c r="O840" s="6"/>
      <c r="P840" s="6"/>
      <c r="Q840" s="6"/>
    </row>
    <row r="841" spans="2:17" ht="15.75">
      <c r="B841" s="6"/>
      <c r="C841" s="6"/>
      <c r="D841" s="6"/>
      <c r="E841" s="6"/>
      <c r="F841" s="6"/>
      <c r="G841" s="6"/>
      <c r="H841" s="6"/>
      <c r="I841" s="6"/>
      <c r="J841" s="6"/>
      <c r="K841" s="6"/>
      <c r="L841" s="6"/>
      <c r="M841" s="6"/>
      <c r="N841" s="6"/>
      <c r="O841" s="6"/>
      <c r="P841" s="6"/>
      <c r="Q841" s="6"/>
    </row>
    <row r="842" spans="2:17" ht="15.75">
      <c r="B842" s="6"/>
      <c r="C842" s="6"/>
      <c r="D842" s="6"/>
      <c r="E842" s="6"/>
      <c r="F842" s="6"/>
      <c r="G842" s="6"/>
      <c r="H842" s="6"/>
      <c r="I842" s="6"/>
      <c r="J842" s="6"/>
      <c r="K842" s="6"/>
      <c r="L842" s="6"/>
      <c r="M842" s="6"/>
      <c r="N842" s="6"/>
      <c r="O842" s="6"/>
      <c r="P842" s="6"/>
      <c r="Q842" s="6"/>
    </row>
    <row r="843" spans="2:17" ht="15.75">
      <c r="B843" s="6"/>
      <c r="C843" s="6"/>
      <c r="D843" s="6"/>
      <c r="E843" s="6"/>
      <c r="F843" s="6"/>
      <c r="G843" s="6"/>
      <c r="H843" s="6"/>
      <c r="I843" s="6"/>
      <c r="J843" s="6"/>
      <c r="K843" s="6"/>
      <c r="L843" s="6"/>
      <c r="M843" s="6"/>
      <c r="N843" s="6"/>
      <c r="O843" s="6"/>
      <c r="P843" s="6"/>
      <c r="Q843" s="6"/>
    </row>
    <row r="844" spans="2:17" ht="15.75">
      <c r="B844" s="6"/>
      <c r="C844" s="6"/>
      <c r="D844" s="6"/>
      <c r="E844" s="6"/>
      <c r="F844" s="6"/>
      <c r="G844" s="6"/>
      <c r="H844" s="6"/>
      <c r="I844" s="6"/>
      <c r="J844" s="6"/>
      <c r="K844" s="6"/>
      <c r="L844" s="6"/>
      <c r="M844" s="6"/>
      <c r="N844" s="6"/>
      <c r="O844" s="6"/>
      <c r="P844" s="6"/>
      <c r="Q844" s="6"/>
    </row>
    <row r="845" spans="2:17" ht="15.75">
      <c r="B845" s="6"/>
      <c r="C845" s="6"/>
      <c r="D845" s="6"/>
      <c r="E845" s="6"/>
      <c r="F845" s="6"/>
      <c r="G845" s="6"/>
      <c r="H845" s="6"/>
      <c r="I845" s="6"/>
      <c r="J845" s="6"/>
      <c r="K845" s="6"/>
      <c r="L845" s="6"/>
      <c r="M845" s="6"/>
      <c r="N845" s="6"/>
      <c r="O845" s="6"/>
      <c r="P845" s="6"/>
      <c r="Q845" s="6"/>
    </row>
    <row r="846" spans="2:17" ht="15.75">
      <c r="B846" s="6"/>
      <c r="C846" s="6"/>
      <c r="D846" s="6"/>
      <c r="E846" s="6"/>
      <c r="F846" s="6"/>
      <c r="G846" s="6"/>
      <c r="H846" s="6"/>
      <c r="I846" s="6"/>
      <c r="J846" s="6"/>
      <c r="K846" s="6"/>
      <c r="L846" s="6"/>
      <c r="M846" s="6"/>
      <c r="N846" s="6"/>
      <c r="O846" s="6"/>
      <c r="P846" s="6"/>
      <c r="Q846" s="6"/>
    </row>
    <row r="847" spans="2:17" ht="15.75">
      <c r="B847" s="6"/>
      <c r="C847" s="6"/>
      <c r="D847" s="6"/>
      <c r="E847" s="6"/>
      <c r="F847" s="6"/>
      <c r="G847" s="6"/>
      <c r="H847" s="6"/>
      <c r="I847" s="6"/>
      <c r="J847" s="6"/>
      <c r="K847" s="6"/>
      <c r="L847" s="6"/>
      <c r="M847" s="6"/>
      <c r="N847" s="6"/>
      <c r="O847" s="6"/>
      <c r="P847" s="6"/>
      <c r="Q847" s="6"/>
    </row>
    <row r="848" spans="2:17" ht="15.75">
      <c r="B848" s="6"/>
      <c r="C848" s="6"/>
      <c r="D848" s="6"/>
      <c r="E848" s="6"/>
      <c r="F848" s="6"/>
      <c r="G848" s="6"/>
      <c r="H848" s="6"/>
      <c r="I848" s="6"/>
      <c r="J848" s="6"/>
      <c r="K848" s="6"/>
      <c r="L848" s="6"/>
      <c r="M848" s="6"/>
      <c r="N848" s="6"/>
      <c r="O848" s="6"/>
      <c r="P848" s="6"/>
      <c r="Q848" s="6"/>
    </row>
    <row r="849" spans="2:17" ht="15.75">
      <c r="B849" s="6"/>
      <c r="C849" s="6"/>
      <c r="D849" s="6"/>
      <c r="E849" s="6"/>
      <c r="F849" s="6"/>
      <c r="G849" s="6"/>
      <c r="H849" s="6"/>
      <c r="I849" s="6"/>
      <c r="J849" s="6"/>
      <c r="K849" s="6"/>
      <c r="L849" s="6"/>
      <c r="M849" s="6"/>
      <c r="N849" s="6"/>
      <c r="O849" s="6"/>
      <c r="P849" s="6"/>
      <c r="Q849" s="6"/>
    </row>
    <row r="850" spans="2:17" ht="15.75">
      <c r="B850" s="6"/>
      <c r="C850" s="6"/>
      <c r="D850" s="6"/>
      <c r="E850" s="6"/>
      <c r="F850" s="6"/>
      <c r="G850" s="6"/>
      <c r="H850" s="6"/>
      <c r="I850" s="6"/>
      <c r="J850" s="6"/>
      <c r="K850" s="6"/>
      <c r="L850" s="6"/>
      <c r="M850" s="6"/>
      <c r="N850" s="6"/>
      <c r="O850" s="6"/>
      <c r="P850" s="6"/>
      <c r="Q850" s="6"/>
    </row>
    <row r="851" spans="2:17" ht="15.75">
      <c r="B851" s="6"/>
      <c r="C851" s="6"/>
      <c r="D851" s="6"/>
      <c r="E851" s="6"/>
      <c r="F851" s="6"/>
      <c r="G851" s="6"/>
      <c r="H851" s="6"/>
      <c r="I851" s="6"/>
      <c r="J851" s="6"/>
      <c r="K851" s="6"/>
      <c r="L851" s="6"/>
      <c r="M851" s="6"/>
      <c r="N851" s="6"/>
      <c r="O851" s="6"/>
      <c r="P851" s="6"/>
      <c r="Q851" s="6"/>
    </row>
    <row r="852" spans="2:17" ht="15.75">
      <c r="B852" s="6"/>
      <c r="C852" s="6"/>
      <c r="D852" s="6"/>
      <c r="E852" s="6"/>
      <c r="F852" s="6"/>
      <c r="G852" s="6"/>
      <c r="H852" s="6"/>
      <c r="I852" s="6"/>
      <c r="J852" s="6"/>
      <c r="K852" s="6"/>
      <c r="L852" s="6"/>
      <c r="M852" s="6"/>
      <c r="N852" s="6"/>
      <c r="O852" s="6"/>
      <c r="P852" s="6"/>
      <c r="Q852" s="6"/>
    </row>
    <row r="853" spans="2:17" ht="15.75">
      <c r="B853" s="6"/>
      <c r="C853" s="6"/>
      <c r="D853" s="6"/>
      <c r="E853" s="6"/>
      <c r="F853" s="6"/>
      <c r="G853" s="6"/>
      <c r="H853" s="6"/>
      <c r="I853" s="6"/>
      <c r="J853" s="6"/>
      <c r="K853" s="6"/>
      <c r="L853" s="6"/>
      <c r="M853" s="6"/>
      <c r="N853" s="6"/>
      <c r="O853" s="6"/>
      <c r="P853" s="6"/>
      <c r="Q853" s="6"/>
    </row>
    <row r="854" spans="2:17" ht="15.75">
      <c r="B854" s="6"/>
      <c r="C854" s="6"/>
      <c r="D854" s="6"/>
      <c r="E854" s="6"/>
      <c r="F854" s="6"/>
      <c r="G854" s="6"/>
      <c r="H854" s="6"/>
      <c r="I854" s="6"/>
      <c r="J854" s="6"/>
      <c r="K854" s="6"/>
      <c r="L854" s="6"/>
      <c r="M854" s="6"/>
      <c r="N854" s="6"/>
      <c r="O854" s="6"/>
      <c r="P854" s="6"/>
      <c r="Q854" s="6"/>
    </row>
    <row r="855" spans="2:17" ht="15.75">
      <c r="B855" s="6"/>
      <c r="C855" s="6"/>
      <c r="D855" s="6"/>
      <c r="E855" s="6"/>
      <c r="F855" s="6"/>
      <c r="G855" s="6"/>
      <c r="H855" s="6"/>
      <c r="I855" s="6"/>
      <c r="J855" s="6"/>
      <c r="K855" s="6"/>
      <c r="L855" s="6"/>
      <c r="M855" s="6"/>
      <c r="N855" s="6"/>
      <c r="O855" s="6"/>
      <c r="P855" s="6"/>
      <c r="Q855" s="6"/>
    </row>
    <row r="856" spans="2:17" ht="15.75">
      <c r="B856" s="6"/>
      <c r="C856" s="6"/>
      <c r="D856" s="6"/>
      <c r="E856" s="6"/>
      <c r="F856" s="6"/>
      <c r="G856" s="6"/>
      <c r="H856" s="6"/>
      <c r="I856" s="6"/>
      <c r="J856" s="6"/>
      <c r="K856" s="6"/>
      <c r="L856" s="6"/>
      <c r="M856" s="6"/>
      <c r="N856" s="6"/>
      <c r="O856" s="6"/>
      <c r="P856" s="6"/>
      <c r="Q856" s="6"/>
    </row>
    <row r="857" spans="2:17" ht="15.75">
      <c r="B857" s="6"/>
      <c r="C857" s="6"/>
      <c r="D857" s="6"/>
      <c r="E857" s="6"/>
      <c r="F857" s="6"/>
      <c r="G857" s="6"/>
      <c r="H857" s="6"/>
      <c r="I857" s="6"/>
      <c r="J857" s="6"/>
      <c r="K857" s="6"/>
      <c r="L857" s="6"/>
      <c r="M857" s="6"/>
      <c r="N857" s="6"/>
      <c r="O857" s="6"/>
      <c r="P857" s="6"/>
      <c r="Q857" s="6"/>
    </row>
    <row r="858" spans="2:17" ht="15.75">
      <c r="B858" s="6"/>
      <c r="C858" s="6"/>
      <c r="D858" s="6"/>
      <c r="E858" s="6"/>
      <c r="F858" s="6"/>
      <c r="G858" s="6"/>
      <c r="H858" s="6"/>
      <c r="I858" s="6"/>
      <c r="J858" s="6"/>
      <c r="K858" s="6"/>
      <c r="L858" s="6"/>
      <c r="M858" s="6"/>
      <c r="N858" s="6"/>
      <c r="O858" s="6"/>
      <c r="P858" s="6"/>
      <c r="Q858" s="6"/>
    </row>
    <row r="859" spans="2:17" ht="15.75">
      <c r="B859" s="6"/>
      <c r="C859" s="6"/>
      <c r="D859" s="6"/>
      <c r="E859" s="6"/>
      <c r="F859" s="6"/>
      <c r="G859" s="6"/>
      <c r="H859" s="6"/>
      <c r="I859" s="6"/>
      <c r="J859" s="6"/>
      <c r="K859" s="6"/>
      <c r="L859" s="6"/>
      <c r="M859" s="6"/>
      <c r="N859" s="6"/>
      <c r="O859" s="6"/>
      <c r="P859" s="6"/>
      <c r="Q859" s="6"/>
    </row>
    <row r="860" spans="2:17" ht="15.75">
      <c r="B860" s="6"/>
      <c r="C860" s="6"/>
      <c r="D860" s="6"/>
      <c r="E860" s="6"/>
      <c r="F860" s="6"/>
      <c r="G860" s="6"/>
      <c r="H860" s="6"/>
      <c r="I860" s="6"/>
      <c r="J860" s="6"/>
      <c r="K860" s="6"/>
      <c r="L860" s="6"/>
      <c r="M860" s="6"/>
      <c r="N860" s="6"/>
      <c r="O860" s="6"/>
      <c r="P860" s="6"/>
      <c r="Q860" s="6"/>
    </row>
    <row r="861" spans="2:17" ht="15.75">
      <c r="B861" s="6"/>
      <c r="C861" s="6"/>
      <c r="D861" s="6"/>
      <c r="E861" s="6"/>
      <c r="F861" s="6"/>
      <c r="G861" s="6"/>
      <c r="H861" s="6"/>
      <c r="I861" s="6"/>
      <c r="J861" s="6"/>
      <c r="K861" s="6"/>
      <c r="L861" s="6"/>
      <c r="M861" s="6"/>
      <c r="N861" s="6"/>
      <c r="O861" s="6"/>
      <c r="P861" s="6"/>
      <c r="Q861" s="6"/>
    </row>
    <row r="862" spans="2:17" ht="15.75">
      <c r="B862" s="6"/>
      <c r="C862" s="6"/>
      <c r="D862" s="6"/>
      <c r="E862" s="6"/>
      <c r="F862" s="6"/>
      <c r="G862" s="6"/>
      <c r="H862" s="6"/>
      <c r="I862" s="6"/>
      <c r="J862" s="6"/>
      <c r="K862" s="6"/>
      <c r="L862" s="6"/>
      <c r="M862" s="6"/>
      <c r="N862" s="6"/>
      <c r="O862" s="6"/>
      <c r="P862" s="6"/>
      <c r="Q862" s="6"/>
    </row>
    <row r="863" spans="2:17" ht="15.75">
      <c r="B863" s="6"/>
      <c r="C863" s="6"/>
      <c r="D863" s="6"/>
      <c r="E863" s="6"/>
      <c r="F863" s="6"/>
      <c r="G863" s="6"/>
      <c r="H863" s="6"/>
      <c r="I863" s="6"/>
      <c r="J863" s="6"/>
      <c r="K863" s="6"/>
      <c r="L863" s="6"/>
      <c r="M863" s="6"/>
      <c r="N863" s="6"/>
      <c r="O863" s="6"/>
      <c r="P863" s="6"/>
      <c r="Q863" s="6"/>
    </row>
    <row r="864" spans="2:17" ht="15.75">
      <c r="B864" s="6"/>
      <c r="C864" s="6"/>
      <c r="D864" s="6"/>
      <c r="E864" s="6"/>
      <c r="F864" s="6"/>
      <c r="G864" s="6"/>
      <c r="H864" s="6"/>
      <c r="I864" s="6"/>
      <c r="J864" s="6"/>
      <c r="K864" s="6"/>
      <c r="L864" s="6"/>
      <c r="M864" s="6"/>
      <c r="N864" s="6"/>
      <c r="O864" s="6"/>
      <c r="P864" s="6"/>
      <c r="Q864" s="6"/>
    </row>
    <row r="865" spans="2:17" ht="15.75">
      <c r="B865" s="6"/>
      <c r="C865" s="6"/>
      <c r="D865" s="6"/>
      <c r="E865" s="6"/>
      <c r="F865" s="6"/>
      <c r="G865" s="6"/>
      <c r="H865" s="6"/>
      <c r="I865" s="6"/>
      <c r="J865" s="6"/>
      <c r="K865" s="6"/>
      <c r="L865" s="6"/>
      <c r="M865" s="6"/>
      <c r="N865" s="6"/>
      <c r="O865" s="6"/>
      <c r="P865" s="6"/>
      <c r="Q865" s="6"/>
    </row>
    <row r="866" spans="2:17" ht="15.75">
      <c r="B866" s="6"/>
      <c r="C866" s="6"/>
      <c r="D866" s="6"/>
      <c r="E866" s="6"/>
      <c r="F866" s="6"/>
      <c r="G866" s="6"/>
      <c r="H866" s="6"/>
      <c r="I866" s="6"/>
      <c r="J866" s="6"/>
      <c r="K866" s="6"/>
      <c r="L866" s="6"/>
      <c r="M866" s="6"/>
      <c r="N866" s="6"/>
      <c r="O866" s="6"/>
      <c r="P866" s="6"/>
      <c r="Q866" s="6"/>
    </row>
    <row r="867" spans="2:17" ht="15.75">
      <c r="B867" s="6"/>
      <c r="C867" s="6"/>
      <c r="D867" s="6"/>
      <c r="E867" s="6"/>
      <c r="F867" s="6"/>
      <c r="G867" s="6"/>
      <c r="H867" s="6"/>
      <c r="I867" s="6"/>
      <c r="J867" s="6"/>
      <c r="K867" s="6"/>
      <c r="L867" s="6"/>
      <c r="M867" s="6"/>
      <c r="N867" s="6"/>
      <c r="O867" s="6"/>
      <c r="P867" s="6"/>
      <c r="Q867" s="6"/>
    </row>
    <row r="868" spans="2:17" ht="15.75">
      <c r="B868" s="6"/>
      <c r="C868" s="6"/>
      <c r="D868" s="6"/>
      <c r="E868" s="6"/>
      <c r="F868" s="6"/>
      <c r="G868" s="6"/>
      <c r="H868" s="6"/>
      <c r="I868" s="6"/>
      <c r="J868" s="6"/>
      <c r="K868" s="6"/>
      <c r="L868" s="6"/>
      <c r="M868" s="6"/>
      <c r="N868" s="6"/>
      <c r="O868" s="6"/>
      <c r="P868" s="6"/>
      <c r="Q868" s="6"/>
    </row>
    <row r="869" spans="2:17" ht="15.75">
      <c r="B869" s="6"/>
      <c r="C869" s="6"/>
      <c r="D869" s="6"/>
      <c r="E869" s="6"/>
      <c r="F869" s="6"/>
      <c r="G869" s="6"/>
      <c r="H869" s="6"/>
      <c r="I869" s="6"/>
      <c r="J869" s="6"/>
      <c r="K869" s="6"/>
      <c r="L869" s="6"/>
      <c r="M869" s="6"/>
      <c r="N869" s="6"/>
      <c r="O869" s="6"/>
      <c r="P869" s="6"/>
      <c r="Q869" s="6"/>
    </row>
    <row r="870" spans="2:17" ht="15.75">
      <c r="B870" s="6"/>
      <c r="C870" s="6"/>
      <c r="D870" s="6"/>
      <c r="E870" s="6"/>
      <c r="F870" s="6"/>
      <c r="G870" s="6"/>
      <c r="H870" s="6"/>
      <c r="I870" s="6"/>
      <c r="J870" s="6"/>
      <c r="K870" s="6"/>
      <c r="L870" s="6"/>
      <c r="M870" s="6"/>
      <c r="N870" s="6"/>
      <c r="O870" s="6"/>
      <c r="P870" s="6"/>
      <c r="Q870" s="6"/>
    </row>
    <row r="871" spans="2:17" ht="15.75">
      <c r="B871" s="6"/>
      <c r="C871" s="6"/>
      <c r="D871" s="6"/>
      <c r="E871" s="6"/>
      <c r="F871" s="6"/>
      <c r="G871" s="6"/>
      <c r="H871" s="6"/>
      <c r="I871" s="6"/>
      <c r="J871" s="6"/>
      <c r="K871" s="6"/>
      <c r="L871" s="6"/>
      <c r="M871" s="6"/>
      <c r="N871" s="6"/>
      <c r="O871" s="6"/>
      <c r="P871" s="6"/>
      <c r="Q871" s="6"/>
    </row>
    <row r="872" spans="2:17" ht="15.75">
      <c r="B872" s="6"/>
      <c r="C872" s="6"/>
      <c r="D872" s="6"/>
      <c r="E872" s="6"/>
      <c r="F872" s="6"/>
      <c r="G872" s="6"/>
      <c r="H872" s="6"/>
      <c r="I872" s="6"/>
      <c r="J872" s="6"/>
      <c r="K872" s="6"/>
      <c r="L872" s="6"/>
      <c r="M872" s="6"/>
      <c r="N872" s="6"/>
      <c r="O872" s="6"/>
      <c r="P872" s="6"/>
      <c r="Q872" s="6"/>
    </row>
    <row r="873" spans="2:17" ht="15.75">
      <c r="B873" s="6"/>
      <c r="C873" s="6"/>
      <c r="D873" s="6"/>
      <c r="E873" s="6"/>
      <c r="F873" s="6"/>
      <c r="G873" s="6"/>
      <c r="H873" s="6"/>
      <c r="I873" s="6"/>
      <c r="J873" s="6"/>
      <c r="K873" s="6"/>
      <c r="L873" s="6"/>
      <c r="M873" s="6"/>
      <c r="N873" s="6"/>
      <c r="O873" s="6"/>
      <c r="P873" s="6"/>
      <c r="Q873" s="6"/>
    </row>
    <row r="874" spans="2:17" ht="15.75">
      <c r="B874" s="6"/>
      <c r="C874" s="6"/>
      <c r="D874" s="6"/>
      <c r="E874" s="6"/>
      <c r="F874" s="6"/>
      <c r="G874" s="6"/>
      <c r="H874" s="6"/>
      <c r="I874" s="6"/>
      <c r="J874" s="6"/>
      <c r="K874" s="6"/>
      <c r="L874" s="6"/>
      <c r="M874" s="6"/>
      <c r="N874" s="6"/>
      <c r="O874" s="6"/>
      <c r="P874" s="6"/>
      <c r="Q874" s="6"/>
    </row>
    <row r="875" spans="2:17" ht="15.75">
      <c r="B875" s="6"/>
      <c r="C875" s="6"/>
      <c r="D875" s="6"/>
      <c r="E875" s="6"/>
      <c r="F875" s="6"/>
      <c r="G875" s="6"/>
      <c r="H875" s="6"/>
      <c r="I875" s="6"/>
      <c r="J875" s="6"/>
      <c r="K875" s="6"/>
      <c r="L875" s="6"/>
      <c r="M875" s="6"/>
      <c r="N875" s="6"/>
      <c r="O875" s="6"/>
      <c r="P875" s="6"/>
      <c r="Q875" s="6"/>
    </row>
    <row r="876" spans="2:17" ht="15.75">
      <c r="B876" s="6"/>
      <c r="C876" s="6"/>
      <c r="D876" s="6"/>
      <c r="E876" s="6"/>
      <c r="F876" s="6"/>
      <c r="G876" s="6"/>
      <c r="H876" s="6"/>
      <c r="I876" s="6"/>
      <c r="J876" s="6"/>
      <c r="K876" s="6"/>
      <c r="L876" s="6"/>
      <c r="M876" s="6"/>
      <c r="N876" s="6"/>
      <c r="O876" s="6"/>
      <c r="P876" s="6"/>
      <c r="Q876" s="6"/>
    </row>
    <row r="877" spans="2:17" ht="15.75">
      <c r="B877" s="6"/>
      <c r="C877" s="6"/>
      <c r="D877" s="6"/>
      <c r="E877" s="6"/>
      <c r="F877" s="6"/>
      <c r="G877" s="6"/>
      <c r="H877" s="6"/>
      <c r="I877" s="6"/>
      <c r="J877" s="6"/>
      <c r="K877" s="6"/>
      <c r="L877" s="6"/>
      <c r="M877" s="6"/>
      <c r="N877" s="6"/>
      <c r="O877" s="6"/>
      <c r="P877" s="6"/>
      <c r="Q877" s="6"/>
    </row>
    <row r="878" spans="2:17" ht="15.75">
      <c r="B878" s="6"/>
      <c r="C878" s="6"/>
      <c r="D878" s="6"/>
      <c r="E878" s="6"/>
      <c r="F878" s="6"/>
      <c r="G878" s="6"/>
      <c r="H878" s="6"/>
      <c r="I878" s="6"/>
      <c r="J878" s="6"/>
      <c r="K878" s="6"/>
      <c r="L878" s="6"/>
      <c r="M878" s="6"/>
      <c r="N878" s="6"/>
      <c r="O878" s="6"/>
      <c r="P878" s="6"/>
      <c r="Q878" s="6"/>
    </row>
    <row r="879" spans="2:17" ht="15.75">
      <c r="B879" s="6"/>
      <c r="C879" s="6"/>
      <c r="D879" s="6"/>
      <c r="E879" s="6"/>
      <c r="F879" s="6"/>
      <c r="G879" s="6"/>
      <c r="H879" s="6"/>
      <c r="I879" s="6"/>
      <c r="J879" s="6"/>
      <c r="K879" s="6"/>
      <c r="L879" s="6"/>
      <c r="M879" s="6"/>
      <c r="N879" s="6"/>
      <c r="O879" s="6"/>
      <c r="P879" s="6"/>
      <c r="Q879" s="6"/>
    </row>
    <row r="880" spans="2:17" ht="15.75">
      <c r="B880" s="6"/>
      <c r="C880" s="6"/>
      <c r="D880" s="6"/>
      <c r="E880" s="6"/>
      <c r="F880" s="6"/>
      <c r="G880" s="6"/>
      <c r="H880" s="6"/>
      <c r="I880" s="6"/>
      <c r="J880" s="6"/>
      <c r="K880" s="6"/>
      <c r="L880" s="6"/>
      <c r="M880" s="6"/>
      <c r="N880" s="6"/>
      <c r="O880" s="6"/>
      <c r="P880" s="6"/>
      <c r="Q880" s="6"/>
    </row>
    <row r="881" spans="2:17" ht="15.75">
      <c r="B881" s="6"/>
      <c r="C881" s="6"/>
      <c r="D881" s="6"/>
      <c r="E881" s="6"/>
      <c r="F881" s="6"/>
      <c r="G881" s="6"/>
      <c r="H881" s="6"/>
      <c r="I881" s="6"/>
      <c r="J881" s="6"/>
      <c r="K881" s="6"/>
      <c r="L881" s="6"/>
      <c r="M881" s="6"/>
      <c r="N881" s="6"/>
      <c r="O881" s="6"/>
      <c r="P881" s="6"/>
      <c r="Q881" s="6"/>
    </row>
    <row r="882" spans="2:17" ht="15.75">
      <c r="B882" s="6"/>
      <c r="C882" s="6"/>
      <c r="D882" s="6"/>
      <c r="E882" s="6"/>
      <c r="F882" s="6"/>
      <c r="G882" s="6"/>
      <c r="H882" s="6"/>
      <c r="I882" s="6"/>
      <c r="J882" s="6"/>
      <c r="K882" s="6"/>
      <c r="L882" s="6"/>
      <c r="M882" s="6"/>
      <c r="N882" s="6"/>
      <c r="O882" s="6"/>
      <c r="P882" s="6"/>
      <c r="Q882" s="6"/>
    </row>
    <row r="883" spans="2:17" ht="15.75">
      <c r="B883" s="6"/>
      <c r="C883" s="6"/>
      <c r="D883" s="6"/>
      <c r="E883" s="6"/>
      <c r="F883" s="6"/>
      <c r="G883" s="6"/>
      <c r="H883" s="6"/>
      <c r="I883" s="6"/>
      <c r="J883" s="6"/>
      <c r="K883" s="6"/>
      <c r="L883" s="6"/>
      <c r="M883" s="6"/>
      <c r="N883" s="6"/>
      <c r="O883" s="6"/>
      <c r="P883" s="6"/>
      <c r="Q883" s="6"/>
    </row>
    <row r="884" spans="2:17" ht="15.75">
      <c r="B884" s="6"/>
      <c r="C884" s="6"/>
      <c r="D884" s="6"/>
      <c r="E884" s="6"/>
      <c r="F884" s="6"/>
      <c r="G884" s="6"/>
      <c r="H884" s="6"/>
      <c r="I884" s="6"/>
      <c r="J884" s="6"/>
      <c r="K884" s="6"/>
      <c r="L884" s="6"/>
      <c r="M884" s="6"/>
      <c r="N884" s="6"/>
      <c r="O884" s="6"/>
      <c r="P884" s="6"/>
      <c r="Q884" s="6"/>
    </row>
    <row r="885" spans="2:17" ht="15.75">
      <c r="B885" s="6"/>
      <c r="C885" s="6"/>
      <c r="D885" s="6"/>
      <c r="E885" s="6"/>
      <c r="F885" s="6"/>
      <c r="G885" s="6"/>
      <c r="H885" s="6"/>
      <c r="I885" s="6"/>
      <c r="J885" s="6"/>
      <c r="K885" s="6"/>
      <c r="L885" s="6"/>
      <c r="M885" s="6"/>
      <c r="N885" s="6"/>
      <c r="O885" s="6"/>
      <c r="P885" s="6"/>
      <c r="Q885" s="6"/>
    </row>
    <row r="886" spans="2:17" ht="15.75">
      <c r="B886" s="6"/>
      <c r="C886" s="6"/>
      <c r="D886" s="6"/>
      <c r="E886" s="6"/>
      <c r="F886" s="6"/>
      <c r="G886" s="6"/>
      <c r="H886" s="6"/>
      <c r="I886" s="6"/>
      <c r="J886" s="6"/>
      <c r="K886" s="6"/>
      <c r="L886" s="6"/>
      <c r="M886" s="6"/>
      <c r="N886" s="6"/>
      <c r="O886" s="6"/>
      <c r="P886" s="6"/>
      <c r="Q886" s="6"/>
    </row>
    <row r="887" spans="2:17" ht="15.75">
      <c r="B887" s="6"/>
      <c r="C887" s="6"/>
      <c r="D887" s="6"/>
      <c r="E887" s="6"/>
      <c r="F887" s="6"/>
      <c r="G887" s="6"/>
      <c r="H887" s="6"/>
      <c r="I887" s="6"/>
      <c r="J887" s="6"/>
      <c r="K887" s="6"/>
      <c r="L887" s="6"/>
      <c r="M887" s="6"/>
      <c r="N887" s="6"/>
      <c r="O887" s="6"/>
      <c r="P887" s="6"/>
      <c r="Q887" s="6"/>
    </row>
    <row r="888" spans="2:17" ht="15.75">
      <c r="B888" s="6"/>
      <c r="C888" s="6"/>
      <c r="D888" s="6"/>
      <c r="E888" s="6"/>
      <c r="F888" s="6"/>
      <c r="G888" s="6"/>
      <c r="H888" s="6"/>
      <c r="I888" s="6"/>
      <c r="J888" s="6"/>
      <c r="K888" s="6"/>
      <c r="L888" s="6"/>
      <c r="M888" s="6"/>
      <c r="N888" s="6"/>
      <c r="O888" s="6"/>
      <c r="P888" s="6"/>
      <c r="Q888" s="6"/>
    </row>
    <row r="889" spans="2:17" ht="15.75">
      <c r="B889" s="6"/>
      <c r="C889" s="6"/>
      <c r="D889" s="6"/>
      <c r="E889" s="6"/>
      <c r="F889" s="6"/>
      <c r="G889" s="6"/>
      <c r="H889" s="6"/>
      <c r="I889" s="6"/>
      <c r="J889" s="6"/>
      <c r="K889" s="6"/>
      <c r="L889" s="6"/>
      <c r="M889" s="6"/>
      <c r="N889" s="6"/>
      <c r="O889" s="6"/>
      <c r="P889" s="6"/>
      <c r="Q889" s="6"/>
    </row>
    <row r="890" spans="2:17" ht="15.75">
      <c r="B890" s="6"/>
      <c r="C890" s="6"/>
      <c r="D890" s="6"/>
      <c r="E890" s="6"/>
      <c r="F890" s="6"/>
      <c r="G890" s="6"/>
      <c r="H890" s="6"/>
      <c r="I890" s="6"/>
      <c r="J890" s="6"/>
      <c r="K890" s="6"/>
      <c r="L890" s="6"/>
      <c r="M890" s="6"/>
      <c r="N890" s="6"/>
      <c r="O890" s="6"/>
      <c r="P890" s="6"/>
      <c r="Q890" s="6"/>
    </row>
    <row r="891" spans="2:17" ht="15.75">
      <c r="B891" s="6"/>
      <c r="C891" s="6"/>
      <c r="D891" s="6"/>
      <c r="E891" s="6"/>
      <c r="F891" s="6"/>
      <c r="G891" s="6"/>
      <c r="H891" s="6"/>
      <c r="I891" s="6"/>
      <c r="J891" s="6"/>
      <c r="K891" s="6"/>
      <c r="L891" s="6"/>
      <c r="M891" s="6"/>
      <c r="N891" s="6"/>
      <c r="O891" s="6"/>
      <c r="P891" s="6"/>
      <c r="Q891" s="6"/>
    </row>
    <row r="892" spans="2:17" ht="15.75">
      <c r="B892" s="6"/>
      <c r="C892" s="6"/>
      <c r="D892" s="6"/>
      <c r="E892" s="6"/>
      <c r="F892" s="6"/>
      <c r="G892" s="6"/>
      <c r="H892" s="6"/>
      <c r="I892" s="6"/>
      <c r="J892" s="6"/>
      <c r="K892" s="6"/>
      <c r="L892" s="6"/>
      <c r="M892" s="6"/>
      <c r="N892" s="6"/>
      <c r="O892" s="6"/>
      <c r="P892" s="6"/>
      <c r="Q892" s="6"/>
    </row>
    <row r="893" spans="2:17" ht="15.75">
      <c r="B893" s="6"/>
      <c r="C893" s="6"/>
      <c r="D893" s="6"/>
      <c r="E893" s="6"/>
      <c r="F893" s="6"/>
      <c r="G893" s="6"/>
      <c r="H893" s="6"/>
      <c r="I893" s="6"/>
      <c r="J893" s="6"/>
      <c r="K893" s="6"/>
      <c r="L893" s="6"/>
      <c r="M893" s="6"/>
      <c r="N893" s="6"/>
      <c r="O893" s="6"/>
      <c r="P893" s="6"/>
      <c r="Q893" s="6"/>
    </row>
    <row r="894" spans="2:17" ht="15.75">
      <c r="B894" s="6"/>
      <c r="C894" s="6"/>
      <c r="D894" s="6"/>
      <c r="E894" s="6"/>
      <c r="F894" s="6"/>
      <c r="G894" s="6"/>
      <c r="H894" s="6"/>
      <c r="I894" s="6"/>
      <c r="J894" s="6"/>
      <c r="K894" s="6"/>
      <c r="L894" s="6"/>
      <c r="M894" s="6"/>
      <c r="N894" s="6"/>
      <c r="O894" s="6"/>
      <c r="P894" s="6"/>
      <c r="Q894" s="6"/>
    </row>
    <row r="895" spans="2:17" ht="15.75">
      <c r="B895" s="6"/>
      <c r="C895" s="6"/>
      <c r="D895" s="6"/>
      <c r="E895" s="6"/>
      <c r="F895" s="6"/>
      <c r="G895" s="6"/>
      <c r="H895" s="6"/>
      <c r="I895" s="6"/>
      <c r="J895" s="6"/>
      <c r="K895" s="6"/>
      <c r="L895" s="6"/>
      <c r="M895" s="6"/>
      <c r="N895" s="6"/>
      <c r="O895" s="6"/>
      <c r="P895" s="6"/>
      <c r="Q895" s="6"/>
    </row>
    <row r="896" spans="2:17" ht="15.75">
      <c r="B896" s="6"/>
      <c r="C896" s="6"/>
      <c r="D896" s="6"/>
      <c r="E896" s="6"/>
      <c r="F896" s="6"/>
      <c r="G896" s="6"/>
      <c r="H896" s="6"/>
      <c r="I896" s="6"/>
      <c r="J896" s="6"/>
      <c r="K896" s="6"/>
      <c r="L896" s="6"/>
      <c r="M896" s="6"/>
      <c r="N896" s="6"/>
      <c r="O896" s="6"/>
      <c r="P896" s="6"/>
      <c r="Q896" s="6"/>
    </row>
    <row r="897" spans="2:17" ht="15.75">
      <c r="B897" s="6"/>
      <c r="C897" s="6"/>
      <c r="D897" s="6"/>
      <c r="E897" s="6"/>
      <c r="F897" s="6"/>
      <c r="G897" s="6"/>
      <c r="H897" s="6"/>
      <c r="I897" s="6"/>
      <c r="J897" s="6"/>
      <c r="K897" s="6"/>
      <c r="L897" s="6"/>
      <c r="M897" s="6"/>
      <c r="N897" s="6"/>
      <c r="O897" s="6"/>
      <c r="P897" s="6"/>
      <c r="Q897" s="6"/>
    </row>
    <row r="898" spans="2:17" ht="15.75">
      <c r="B898" s="6"/>
      <c r="C898" s="6"/>
      <c r="D898" s="6"/>
      <c r="E898" s="6"/>
      <c r="F898" s="6"/>
      <c r="G898" s="6"/>
      <c r="H898" s="6"/>
      <c r="I898" s="6"/>
      <c r="J898" s="6"/>
      <c r="K898" s="6"/>
      <c r="L898" s="6"/>
      <c r="M898" s="6"/>
      <c r="N898" s="6"/>
      <c r="O898" s="6"/>
      <c r="P898" s="6"/>
      <c r="Q898" s="6"/>
    </row>
    <row r="899" spans="2:17" ht="15.75">
      <c r="B899" s="6"/>
      <c r="C899" s="6"/>
      <c r="D899" s="6"/>
      <c r="E899" s="6"/>
      <c r="F899" s="6"/>
      <c r="G899" s="6"/>
      <c r="H899" s="6"/>
      <c r="I899" s="6"/>
      <c r="J899" s="6"/>
      <c r="K899" s="6"/>
      <c r="L899" s="6"/>
      <c r="M899" s="6"/>
      <c r="N899" s="6"/>
      <c r="O899" s="6"/>
      <c r="P899" s="6"/>
      <c r="Q899" s="6"/>
    </row>
    <row r="900" spans="2:17" ht="15.75">
      <c r="B900" s="6"/>
      <c r="C900" s="6"/>
      <c r="D900" s="6"/>
      <c r="E900" s="6"/>
      <c r="F900" s="6"/>
      <c r="G900" s="6"/>
      <c r="H900" s="6"/>
      <c r="I900" s="6"/>
      <c r="J900" s="6"/>
      <c r="K900" s="6"/>
      <c r="L900" s="6"/>
      <c r="M900" s="6"/>
      <c r="N900" s="6"/>
      <c r="O900" s="6"/>
      <c r="P900" s="6"/>
      <c r="Q900" s="6"/>
    </row>
    <row r="901" spans="2:17" ht="15.75">
      <c r="B901" s="6"/>
      <c r="C901" s="6"/>
      <c r="D901" s="6"/>
      <c r="E901" s="6"/>
      <c r="F901" s="6"/>
      <c r="G901" s="6"/>
      <c r="H901" s="6"/>
      <c r="I901" s="6"/>
      <c r="J901" s="6"/>
      <c r="K901" s="6"/>
      <c r="L901" s="6"/>
      <c r="M901" s="6"/>
      <c r="N901" s="6"/>
      <c r="O901" s="6"/>
      <c r="P901" s="6"/>
      <c r="Q901" s="6"/>
    </row>
    <row r="902" spans="2:17" ht="15.75">
      <c r="B902" s="6"/>
      <c r="C902" s="6"/>
      <c r="D902" s="6"/>
      <c r="E902" s="6"/>
      <c r="F902" s="6"/>
      <c r="G902" s="6"/>
      <c r="H902" s="6"/>
      <c r="I902" s="6"/>
      <c r="J902" s="6"/>
      <c r="K902" s="6"/>
      <c r="L902" s="6"/>
      <c r="M902" s="6"/>
      <c r="N902" s="6"/>
      <c r="O902" s="6"/>
      <c r="P902" s="6"/>
      <c r="Q902" s="6"/>
    </row>
    <row r="903" spans="2:17" ht="15.75">
      <c r="B903" s="6"/>
      <c r="C903" s="6"/>
      <c r="D903" s="6"/>
      <c r="E903" s="6"/>
      <c r="F903" s="6"/>
      <c r="G903" s="6"/>
      <c r="H903" s="6"/>
      <c r="I903" s="6"/>
      <c r="J903" s="6"/>
      <c r="K903" s="6"/>
      <c r="L903" s="6"/>
      <c r="M903" s="6"/>
      <c r="N903" s="6"/>
      <c r="O903" s="6"/>
      <c r="P903" s="6"/>
      <c r="Q903" s="6"/>
    </row>
    <row r="904" spans="2:17" ht="15.75">
      <c r="B904" s="6"/>
      <c r="C904" s="6"/>
      <c r="D904" s="6"/>
      <c r="E904" s="6"/>
      <c r="F904" s="6"/>
      <c r="G904" s="6"/>
      <c r="H904" s="6"/>
      <c r="I904" s="6"/>
      <c r="J904" s="6"/>
      <c r="K904" s="6"/>
      <c r="L904" s="6"/>
      <c r="M904" s="6"/>
      <c r="N904" s="6"/>
      <c r="O904" s="6"/>
      <c r="P904" s="6"/>
      <c r="Q904" s="6"/>
    </row>
    <row r="905" spans="2:17" ht="15.75">
      <c r="B905" s="6"/>
      <c r="C905" s="6"/>
      <c r="D905" s="6"/>
      <c r="E905" s="6"/>
      <c r="F905" s="6"/>
      <c r="G905" s="6"/>
      <c r="H905" s="6"/>
      <c r="I905" s="6"/>
      <c r="J905" s="6"/>
      <c r="K905" s="6"/>
      <c r="L905" s="6"/>
      <c r="M905" s="6"/>
      <c r="N905" s="6"/>
      <c r="O905" s="6"/>
      <c r="P905" s="6"/>
      <c r="Q905" s="6"/>
    </row>
    <row r="906" spans="2:17" ht="15.75">
      <c r="B906" s="6"/>
      <c r="C906" s="6"/>
      <c r="D906" s="6"/>
      <c r="E906" s="6"/>
      <c r="F906" s="6"/>
      <c r="G906" s="6"/>
      <c r="H906" s="6"/>
      <c r="I906" s="6"/>
      <c r="J906" s="6"/>
      <c r="K906" s="6"/>
      <c r="L906" s="6"/>
      <c r="M906" s="6"/>
      <c r="N906" s="6"/>
      <c r="O906" s="6"/>
      <c r="P906" s="6"/>
      <c r="Q906" s="6"/>
    </row>
    <row r="907" spans="2:17" ht="15.75">
      <c r="B907" s="6"/>
      <c r="C907" s="6"/>
      <c r="D907" s="6"/>
      <c r="E907" s="6"/>
      <c r="F907" s="6"/>
      <c r="G907" s="6"/>
      <c r="H907" s="6"/>
      <c r="I907" s="6"/>
      <c r="J907" s="6"/>
      <c r="K907" s="6"/>
      <c r="L907" s="6"/>
      <c r="M907" s="6"/>
      <c r="N907" s="6"/>
      <c r="O907" s="6"/>
      <c r="P907" s="6"/>
      <c r="Q907" s="6"/>
    </row>
    <row r="908" spans="2:17" ht="15.75">
      <c r="B908" s="6"/>
      <c r="C908" s="6"/>
      <c r="D908" s="6"/>
      <c r="E908" s="6"/>
      <c r="F908" s="6"/>
      <c r="G908" s="6"/>
      <c r="H908" s="6"/>
      <c r="I908" s="6"/>
      <c r="J908" s="6"/>
      <c r="K908" s="6"/>
      <c r="L908" s="6"/>
      <c r="M908" s="6"/>
      <c r="N908" s="6"/>
      <c r="O908" s="6"/>
      <c r="P908" s="6"/>
      <c r="Q908" s="6"/>
    </row>
    <row r="909" spans="2:17" ht="15.75">
      <c r="B909" s="6"/>
      <c r="C909" s="6"/>
      <c r="D909" s="6"/>
      <c r="E909" s="6"/>
      <c r="F909" s="6"/>
      <c r="G909" s="6"/>
      <c r="H909" s="6"/>
      <c r="I909" s="6"/>
      <c r="J909" s="6"/>
      <c r="K909" s="6"/>
      <c r="L909" s="6"/>
      <c r="M909" s="6"/>
      <c r="N909" s="6"/>
      <c r="O909" s="6"/>
      <c r="P909" s="6"/>
      <c r="Q909" s="6"/>
    </row>
    <row r="910" spans="2:17" ht="15.75">
      <c r="B910" s="6"/>
      <c r="C910" s="6"/>
      <c r="D910" s="6"/>
      <c r="E910" s="6"/>
      <c r="F910" s="6"/>
      <c r="G910" s="6"/>
      <c r="H910" s="6"/>
      <c r="I910" s="6"/>
      <c r="J910" s="6"/>
      <c r="K910" s="6"/>
      <c r="L910" s="6"/>
      <c r="M910" s="6"/>
      <c r="N910" s="6"/>
      <c r="O910" s="6"/>
      <c r="P910" s="6"/>
      <c r="Q910" s="6"/>
    </row>
    <row r="911" spans="2:17" ht="15.75">
      <c r="B911" s="6"/>
      <c r="C911" s="6"/>
      <c r="D911" s="6"/>
      <c r="E911" s="6"/>
      <c r="F911" s="6"/>
      <c r="G911" s="6"/>
      <c r="H911" s="6"/>
      <c r="I911" s="6"/>
      <c r="J911" s="6"/>
      <c r="K911" s="6"/>
      <c r="L911" s="6"/>
      <c r="M911" s="6"/>
      <c r="N911" s="6"/>
      <c r="O911" s="6"/>
      <c r="P911" s="6"/>
      <c r="Q911" s="6"/>
    </row>
    <row r="912" spans="2:17" ht="15.75">
      <c r="B912" s="6"/>
      <c r="C912" s="6"/>
      <c r="D912" s="6"/>
      <c r="E912" s="6"/>
      <c r="F912" s="6"/>
      <c r="G912" s="6"/>
      <c r="H912" s="6"/>
      <c r="I912" s="6"/>
      <c r="J912" s="6"/>
      <c r="K912" s="6"/>
      <c r="L912" s="6"/>
      <c r="M912" s="6"/>
      <c r="N912" s="6"/>
      <c r="O912" s="6"/>
      <c r="P912" s="6"/>
      <c r="Q912" s="6"/>
    </row>
    <row r="913" spans="2:17" ht="15.75">
      <c r="B913" s="6"/>
      <c r="C913" s="6"/>
      <c r="D913" s="6"/>
      <c r="E913" s="6"/>
      <c r="F913" s="6"/>
      <c r="G913" s="6"/>
      <c r="H913" s="6"/>
      <c r="I913" s="6"/>
      <c r="J913" s="6"/>
      <c r="K913" s="6"/>
      <c r="L913" s="6"/>
      <c r="M913" s="6"/>
      <c r="N913" s="6"/>
      <c r="O913" s="6"/>
      <c r="P913" s="6"/>
      <c r="Q913" s="6"/>
    </row>
    <row r="914" spans="2:17" ht="15.75">
      <c r="B914" s="6"/>
      <c r="C914" s="6"/>
      <c r="D914" s="6"/>
      <c r="E914" s="6"/>
      <c r="F914" s="6"/>
      <c r="G914" s="6"/>
      <c r="H914" s="6"/>
      <c r="I914" s="6"/>
      <c r="J914" s="6"/>
      <c r="K914" s="6"/>
      <c r="L914" s="6"/>
      <c r="M914" s="6"/>
      <c r="N914" s="6"/>
      <c r="O914" s="6"/>
      <c r="P914" s="6"/>
      <c r="Q914" s="6"/>
    </row>
    <row r="915" spans="2:17" ht="15.75">
      <c r="B915" s="6"/>
      <c r="C915" s="6"/>
      <c r="D915" s="6"/>
      <c r="E915" s="6"/>
      <c r="F915" s="6"/>
      <c r="G915" s="6"/>
      <c r="H915" s="6"/>
      <c r="I915" s="6"/>
      <c r="J915" s="6"/>
      <c r="K915" s="6"/>
      <c r="L915" s="6"/>
      <c r="M915" s="6"/>
      <c r="N915" s="6"/>
      <c r="O915" s="6"/>
      <c r="P915" s="6"/>
      <c r="Q915" s="6"/>
    </row>
    <row r="916" spans="2:17" ht="15.75">
      <c r="B916" s="6"/>
      <c r="C916" s="6"/>
      <c r="D916" s="6"/>
      <c r="E916" s="6"/>
      <c r="F916" s="6"/>
      <c r="G916" s="6"/>
      <c r="H916" s="6"/>
      <c r="I916" s="6"/>
      <c r="J916" s="6"/>
      <c r="K916" s="6"/>
      <c r="L916" s="6"/>
      <c r="M916" s="6"/>
      <c r="N916" s="6"/>
      <c r="O916" s="6"/>
      <c r="P916" s="6"/>
      <c r="Q916" s="6"/>
    </row>
    <row r="917" spans="2:17" ht="15.75">
      <c r="B917" s="6"/>
      <c r="C917" s="6"/>
      <c r="D917" s="6"/>
      <c r="E917" s="6"/>
      <c r="F917" s="6"/>
      <c r="G917" s="6"/>
      <c r="H917" s="6"/>
      <c r="I917" s="6"/>
      <c r="J917" s="6"/>
      <c r="K917" s="6"/>
      <c r="L917" s="6"/>
      <c r="M917" s="6"/>
      <c r="N917" s="6"/>
      <c r="O917" s="6"/>
      <c r="P917" s="6"/>
      <c r="Q917" s="6"/>
    </row>
    <row r="918" spans="2:17" ht="15.75">
      <c r="B918" s="6"/>
      <c r="C918" s="6"/>
      <c r="D918" s="6"/>
      <c r="E918" s="6"/>
      <c r="F918" s="6"/>
      <c r="G918" s="6"/>
      <c r="H918" s="6"/>
      <c r="I918" s="6"/>
      <c r="J918" s="6"/>
      <c r="K918" s="6"/>
      <c r="L918" s="6"/>
      <c r="M918" s="6"/>
      <c r="N918" s="6"/>
      <c r="O918" s="6"/>
      <c r="P918" s="6"/>
      <c r="Q918" s="6"/>
    </row>
    <row r="919" spans="2:17" ht="15.75">
      <c r="B919" s="6"/>
      <c r="C919" s="6"/>
      <c r="D919" s="6"/>
      <c r="E919" s="6"/>
      <c r="F919" s="6"/>
      <c r="G919" s="6"/>
      <c r="H919" s="6"/>
      <c r="I919" s="6"/>
      <c r="J919" s="6"/>
      <c r="K919" s="6"/>
      <c r="L919" s="6"/>
      <c r="M919" s="6"/>
      <c r="N919" s="6"/>
      <c r="O919" s="6"/>
      <c r="P919" s="6"/>
      <c r="Q919" s="6"/>
    </row>
    <row r="920" spans="2:17" ht="15.75">
      <c r="B920" s="6"/>
      <c r="C920" s="6"/>
      <c r="D920" s="6"/>
      <c r="E920" s="6"/>
      <c r="F920" s="6"/>
      <c r="G920" s="6"/>
      <c r="H920" s="6"/>
      <c r="I920" s="6"/>
      <c r="J920" s="6"/>
      <c r="K920" s="6"/>
      <c r="L920" s="6"/>
      <c r="M920" s="6"/>
      <c r="N920" s="6"/>
      <c r="O920" s="6"/>
      <c r="P920" s="6"/>
      <c r="Q920" s="6"/>
    </row>
    <row r="921" spans="2:17" ht="15.75">
      <c r="B921" s="6"/>
      <c r="C921" s="6"/>
      <c r="D921" s="6"/>
      <c r="E921" s="6"/>
      <c r="F921" s="6"/>
      <c r="G921" s="6"/>
      <c r="H921" s="6"/>
      <c r="I921" s="6"/>
      <c r="J921" s="6"/>
      <c r="K921" s="6"/>
      <c r="L921" s="6"/>
      <c r="M921" s="6"/>
      <c r="N921" s="6"/>
      <c r="O921" s="6"/>
      <c r="P921" s="6"/>
      <c r="Q921" s="6"/>
    </row>
    <row r="922" spans="2:17" ht="15.75">
      <c r="B922" s="6"/>
      <c r="C922" s="6"/>
      <c r="D922" s="6"/>
      <c r="E922" s="6"/>
      <c r="F922" s="6"/>
      <c r="G922" s="6"/>
      <c r="H922" s="6"/>
      <c r="I922" s="6"/>
      <c r="J922" s="6"/>
      <c r="K922" s="6"/>
      <c r="L922" s="6"/>
      <c r="M922" s="6"/>
      <c r="N922" s="6"/>
      <c r="O922" s="6"/>
      <c r="P922" s="6"/>
      <c r="Q922" s="6"/>
    </row>
    <row r="923" spans="2:17" ht="15.75">
      <c r="B923" s="6"/>
      <c r="C923" s="6"/>
      <c r="D923" s="6"/>
      <c r="E923" s="6"/>
      <c r="F923" s="6"/>
      <c r="G923" s="6"/>
      <c r="H923" s="6"/>
      <c r="I923" s="6"/>
      <c r="J923" s="6"/>
      <c r="K923" s="6"/>
      <c r="L923" s="6"/>
      <c r="M923" s="6"/>
      <c r="N923" s="6"/>
      <c r="O923" s="6"/>
      <c r="P923" s="6"/>
      <c r="Q923" s="6"/>
    </row>
    <row r="924" spans="2:17" ht="15.75">
      <c r="B924" s="6"/>
      <c r="C924" s="6"/>
      <c r="D924" s="6"/>
      <c r="E924" s="6"/>
      <c r="F924" s="6"/>
      <c r="G924" s="6"/>
      <c r="H924" s="6"/>
      <c r="I924" s="6"/>
      <c r="J924" s="6"/>
      <c r="K924" s="6"/>
      <c r="L924" s="6"/>
      <c r="M924" s="6"/>
      <c r="N924" s="6"/>
      <c r="O924" s="6"/>
      <c r="P924" s="6"/>
      <c r="Q924" s="6"/>
    </row>
    <row r="925" spans="2:17" ht="15.75">
      <c r="B925" s="6"/>
      <c r="C925" s="6"/>
      <c r="D925" s="6"/>
      <c r="E925" s="6"/>
      <c r="F925" s="6"/>
      <c r="G925" s="6"/>
      <c r="H925" s="6"/>
      <c r="I925" s="6"/>
      <c r="J925" s="6"/>
      <c r="K925" s="6"/>
      <c r="L925" s="6"/>
      <c r="M925" s="6"/>
      <c r="N925" s="6"/>
      <c r="O925" s="6"/>
      <c r="P925" s="6"/>
      <c r="Q925" s="6"/>
    </row>
    <row r="926" spans="2:17" ht="15.75">
      <c r="B926" s="6"/>
      <c r="C926" s="6"/>
      <c r="D926" s="6"/>
      <c r="E926" s="6"/>
      <c r="F926" s="6"/>
      <c r="G926" s="6"/>
      <c r="H926" s="6"/>
      <c r="I926" s="6"/>
      <c r="J926" s="6"/>
      <c r="K926" s="6"/>
      <c r="L926" s="6"/>
      <c r="M926" s="6"/>
      <c r="N926" s="6"/>
      <c r="O926" s="6"/>
      <c r="P926" s="6"/>
      <c r="Q926" s="6"/>
    </row>
    <row r="927" spans="2:17" ht="15.75">
      <c r="B927" s="6"/>
      <c r="C927" s="6"/>
      <c r="D927" s="6"/>
      <c r="E927" s="6"/>
      <c r="F927" s="6"/>
      <c r="G927" s="6"/>
      <c r="H927" s="6"/>
      <c r="I927" s="6"/>
      <c r="J927" s="6"/>
      <c r="K927" s="6"/>
      <c r="L927" s="6"/>
      <c r="M927" s="6"/>
      <c r="N927" s="6"/>
      <c r="O927" s="6"/>
      <c r="P927" s="6"/>
      <c r="Q927" s="6"/>
    </row>
    <row r="928" spans="2:17" ht="15.75">
      <c r="B928" s="6"/>
      <c r="C928" s="6"/>
      <c r="D928" s="6"/>
      <c r="E928" s="6"/>
      <c r="F928" s="6"/>
      <c r="G928" s="6"/>
      <c r="H928" s="6"/>
      <c r="I928" s="6"/>
      <c r="J928" s="6"/>
      <c r="K928" s="6"/>
      <c r="L928" s="6"/>
      <c r="M928" s="6"/>
      <c r="N928" s="6"/>
      <c r="O928" s="6"/>
      <c r="P928" s="6"/>
      <c r="Q928" s="6"/>
    </row>
    <row r="929" spans="2:17" ht="15.75">
      <c r="B929" s="6"/>
      <c r="C929" s="6"/>
      <c r="D929" s="6"/>
      <c r="E929" s="6"/>
      <c r="F929" s="6"/>
      <c r="G929" s="6"/>
      <c r="H929" s="6"/>
      <c r="I929" s="6"/>
      <c r="J929" s="6"/>
      <c r="K929" s="6"/>
      <c r="L929" s="6"/>
      <c r="M929" s="6"/>
      <c r="N929" s="6"/>
      <c r="O929" s="6"/>
      <c r="P929" s="6"/>
      <c r="Q929" s="6"/>
    </row>
    <row r="930" spans="2:17" ht="15.75">
      <c r="B930" s="6"/>
      <c r="C930" s="6"/>
      <c r="D930" s="6"/>
      <c r="E930" s="6"/>
      <c r="F930" s="6"/>
      <c r="G930" s="6"/>
      <c r="H930" s="6"/>
      <c r="I930" s="6"/>
      <c r="J930" s="6"/>
      <c r="K930" s="6"/>
      <c r="L930" s="6"/>
      <c r="M930" s="6"/>
      <c r="N930" s="6"/>
      <c r="O930" s="6"/>
      <c r="P930" s="6"/>
      <c r="Q930" s="6"/>
    </row>
    <row r="931" spans="2:17" ht="15.75">
      <c r="B931" s="6"/>
      <c r="C931" s="6"/>
      <c r="D931" s="6"/>
      <c r="E931" s="6"/>
      <c r="F931" s="6"/>
      <c r="G931" s="6"/>
      <c r="H931" s="6"/>
      <c r="I931" s="6"/>
      <c r="J931" s="6"/>
      <c r="K931" s="6"/>
      <c r="L931" s="6"/>
      <c r="M931" s="6"/>
      <c r="N931" s="6"/>
      <c r="O931" s="6"/>
      <c r="P931" s="6"/>
      <c r="Q931" s="6"/>
    </row>
    <row r="932" spans="2:17" ht="15.75">
      <c r="B932" s="6"/>
      <c r="C932" s="6"/>
      <c r="D932" s="6"/>
      <c r="E932" s="6"/>
      <c r="F932" s="6"/>
      <c r="G932" s="6"/>
      <c r="H932" s="6"/>
      <c r="I932" s="6"/>
      <c r="J932" s="6"/>
      <c r="K932" s="6"/>
      <c r="L932" s="6"/>
      <c r="M932" s="6"/>
      <c r="N932" s="6"/>
      <c r="O932" s="6"/>
      <c r="P932" s="6"/>
      <c r="Q932" s="6"/>
    </row>
    <row r="933" spans="2:17" ht="15.75">
      <c r="B933" s="6"/>
      <c r="C933" s="6"/>
      <c r="D933" s="6"/>
      <c r="E933" s="6"/>
      <c r="F933" s="6"/>
      <c r="G933" s="6"/>
      <c r="H933" s="6"/>
      <c r="I933" s="6"/>
      <c r="J933" s="6"/>
      <c r="K933" s="6"/>
      <c r="L933" s="6"/>
      <c r="M933" s="6"/>
      <c r="N933" s="6"/>
      <c r="O933" s="6"/>
      <c r="P933" s="6"/>
      <c r="Q933" s="6"/>
    </row>
    <row r="934" spans="2:17" ht="15.75">
      <c r="B934" s="6"/>
      <c r="C934" s="6"/>
      <c r="D934" s="6"/>
      <c r="E934" s="6"/>
      <c r="F934" s="6"/>
      <c r="G934" s="6"/>
      <c r="H934" s="6"/>
      <c r="I934" s="6"/>
      <c r="J934" s="6"/>
      <c r="K934" s="6"/>
      <c r="L934" s="6"/>
      <c r="M934" s="6"/>
      <c r="N934" s="6"/>
      <c r="O934" s="6"/>
      <c r="P934" s="6"/>
      <c r="Q934" s="6"/>
    </row>
    <row r="935" spans="2:17" ht="15.75">
      <c r="B935" s="6"/>
      <c r="C935" s="6"/>
      <c r="D935" s="6"/>
      <c r="E935" s="6"/>
      <c r="F935" s="6"/>
      <c r="G935" s="6"/>
      <c r="H935" s="6"/>
      <c r="I935" s="6"/>
      <c r="J935" s="6"/>
      <c r="K935" s="6"/>
      <c r="L935" s="6"/>
      <c r="M935" s="6"/>
      <c r="N935" s="6"/>
      <c r="O935" s="6"/>
      <c r="P935" s="6"/>
      <c r="Q935" s="6"/>
    </row>
    <row r="936" spans="2:17" ht="15.75">
      <c r="B936" s="6"/>
      <c r="C936" s="6"/>
      <c r="D936" s="6"/>
      <c r="E936" s="6"/>
      <c r="F936" s="6"/>
      <c r="G936" s="6"/>
      <c r="H936" s="6"/>
      <c r="I936" s="6"/>
      <c r="J936" s="6"/>
      <c r="K936" s="6"/>
      <c r="L936" s="6"/>
      <c r="M936" s="6"/>
      <c r="N936" s="6"/>
      <c r="O936" s="6"/>
      <c r="P936" s="6"/>
      <c r="Q936" s="6"/>
    </row>
    <row r="937" spans="2:17" ht="15.75">
      <c r="B937" s="6"/>
      <c r="C937" s="6"/>
      <c r="D937" s="6"/>
      <c r="E937" s="6"/>
      <c r="F937" s="6"/>
      <c r="G937" s="6"/>
      <c r="H937" s="6"/>
      <c r="I937" s="6"/>
      <c r="J937" s="6"/>
      <c r="K937" s="6"/>
      <c r="L937" s="6"/>
      <c r="M937" s="6"/>
      <c r="N937" s="6"/>
      <c r="O937" s="6"/>
      <c r="P937" s="6"/>
      <c r="Q937" s="6"/>
    </row>
    <row r="938" spans="2:17" ht="15.75">
      <c r="B938" s="6"/>
      <c r="C938" s="6"/>
      <c r="D938" s="6"/>
      <c r="E938" s="6"/>
      <c r="F938" s="6"/>
      <c r="G938" s="6"/>
      <c r="H938" s="6"/>
      <c r="I938" s="6"/>
      <c r="J938" s="6"/>
      <c r="K938" s="6"/>
      <c r="L938" s="6"/>
      <c r="M938" s="6"/>
      <c r="N938" s="6"/>
      <c r="O938" s="6"/>
      <c r="P938" s="6"/>
      <c r="Q938" s="6"/>
    </row>
    <row r="939" spans="2:17" ht="15.75">
      <c r="B939" s="6"/>
      <c r="C939" s="6"/>
      <c r="D939" s="6"/>
      <c r="E939" s="6"/>
      <c r="F939" s="6"/>
      <c r="G939" s="6"/>
      <c r="H939" s="6"/>
      <c r="I939" s="6"/>
      <c r="J939" s="6"/>
      <c r="K939" s="6"/>
      <c r="L939" s="6"/>
      <c r="M939" s="6"/>
      <c r="N939" s="6"/>
      <c r="O939" s="6"/>
      <c r="P939" s="6"/>
      <c r="Q939" s="6"/>
    </row>
    <row r="940" spans="2:17" ht="15.75">
      <c r="B940" s="6"/>
      <c r="C940" s="6"/>
      <c r="D940" s="6"/>
      <c r="E940" s="6"/>
      <c r="F940" s="6"/>
      <c r="G940" s="6"/>
      <c r="H940" s="6"/>
      <c r="I940" s="6"/>
      <c r="J940" s="6"/>
      <c r="K940" s="6"/>
      <c r="L940" s="6"/>
      <c r="M940" s="6"/>
      <c r="N940" s="6"/>
      <c r="O940" s="6"/>
      <c r="P940" s="6"/>
      <c r="Q940" s="6"/>
    </row>
    <row r="941" spans="2:17" ht="15.75">
      <c r="B941" s="6"/>
      <c r="C941" s="6"/>
      <c r="D941" s="6"/>
      <c r="E941" s="6"/>
      <c r="F941" s="6"/>
      <c r="G941" s="6"/>
      <c r="H941" s="6"/>
      <c r="I941" s="6"/>
      <c r="J941" s="6"/>
      <c r="K941" s="6"/>
      <c r="L941" s="6"/>
      <c r="M941" s="6"/>
      <c r="N941" s="6"/>
      <c r="O941" s="6"/>
      <c r="P941" s="6"/>
      <c r="Q941" s="6"/>
    </row>
    <row r="942" spans="2:17" ht="15.75">
      <c r="B942" s="6"/>
      <c r="C942" s="6"/>
      <c r="D942" s="6"/>
      <c r="E942" s="6"/>
      <c r="F942" s="6"/>
      <c r="G942" s="6"/>
      <c r="H942" s="6"/>
      <c r="I942" s="6"/>
      <c r="J942" s="6"/>
      <c r="K942" s="6"/>
      <c r="L942" s="6"/>
      <c r="M942" s="6"/>
      <c r="N942" s="6"/>
      <c r="O942" s="6"/>
      <c r="P942" s="6"/>
      <c r="Q942" s="6"/>
    </row>
    <row r="943" spans="2:17" ht="15.75">
      <c r="B943" s="6"/>
      <c r="C943" s="6"/>
      <c r="D943" s="6"/>
      <c r="E943" s="6"/>
      <c r="F943" s="6"/>
      <c r="G943" s="6"/>
      <c r="H943" s="6"/>
      <c r="I943" s="6"/>
      <c r="J943" s="6"/>
      <c r="K943" s="6"/>
      <c r="L943" s="6"/>
      <c r="M943" s="6"/>
      <c r="N943" s="6"/>
      <c r="O943" s="6"/>
      <c r="P943" s="6"/>
      <c r="Q943" s="6"/>
    </row>
    <row r="944" spans="2:17" ht="15.75">
      <c r="B944" s="6"/>
      <c r="C944" s="6"/>
      <c r="D944" s="6"/>
      <c r="E944" s="6"/>
      <c r="F944" s="6"/>
      <c r="G944" s="6"/>
      <c r="H944" s="6"/>
      <c r="I944" s="6"/>
      <c r="J944" s="6"/>
      <c r="K944" s="6"/>
      <c r="L944" s="6"/>
      <c r="M944" s="6"/>
      <c r="N944" s="6"/>
      <c r="O944" s="6"/>
      <c r="P944" s="6"/>
      <c r="Q944" s="6"/>
    </row>
    <row r="945" spans="2:17" ht="15.75">
      <c r="B945" s="6"/>
      <c r="C945" s="6"/>
      <c r="D945" s="6"/>
      <c r="E945" s="6"/>
      <c r="F945" s="6"/>
      <c r="G945" s="6"/>
      <c r="H945" s="6"/>
      <c r="I945" s="6"/>
      <c r="J945" s="6"/>
      <c r="K945" s="6"/>
      <c r="L945" s="6"/>
      <c r="M945" s="6"/>
      <c r="N945" s="6"/>
      <c r="O945" s="6"/>
      <c r="P945" s="6"/>
      <c r="Q945" s="6"/>
    </row>
    <row r="946" spans="2:17" ht="15.75">
      <c r="B946" s="6"/>
      <c r="C946" s="6"/>
      <c r="D946" s="6"/>
      <c r="E946" s="6"/>
      <c r="F946" s="6"/>
      <c r="G946" s="6"/>
      <c r="H946" s="6"/>
      <c r="I946" s="6"/>
      <c r="J946" s="6"/>
      <c r="K946" s="6"/>
      <c r="L946" s="6"/>
      <c r="M946" s="6"/>
      <c r="N946" s="6"/>
      <c r="O946" s="6"/>
      <c r="P946" s="6"/>
      <c r="Q946" s="6"/>
    </row>
    <row r="947" spans="2:17" ht="15.75">
      <c r="B947" s="6"/>
      <c r="C947" s="6"/>
      <c r="D947" s="6"/>
      <c r="E947" s="6"/>
      <c r="F947" s="6"/>
      <c r="G947" s="6"/>
      <c r="H947" s="6"/>
      <c r="I947" s="6"/>
      <c r="J947" s="6"/>
      <c r="K947" s="6"/>
      <c r="L947" s="6"/>
      <c r="M947" s="6"/>
      <c r="N947" s="6"/>
      <c r="O947" s="6"/>
      <c r="P947" s="6"/>
      <c r="Q947" s="6"/>
    </row>
    <row r="948" spans="2:17" ht="15.75">
      <c r="B948" s="6"/>
      <c r="C948" s="6"/>
      <c r="D948" s="6"/>
      <c r="E948" s="6"/>
      <c r="F948" s="6"/>
      <c r="G948" s="6"/>
      <c r="H948" s="6"/>
      <c r="I948" s="6"/>
      <c r="J948" s="6"/>
      <c r="K948" s="6"/>
      <c r="L948" s="6"/>
      <c r="M948" s="6"/>
      <c r="N948" s="6"/>
      <c r="O948" s="6"/>
      <c r="P948" s="6"/>
      <c r="Q948" s="6"/>
    </row>
    <row r="949" spans="2:17" ht="15.75">
      <c r="B949" s="6"/>
      <c r="C949" s="6"/>
      <c r="D949" s="6"/>
      <c r="E949" s="6"/>
      <c r="F949" s="6"/>
      <c r="G949" s="6"/>
      <c r="H949" s="6"/>
      <c r="I949" s="6"/>
      <c r="J949" s="6"/>
      <c r="K949" s="6"/>
      <c r="L949" s="6"/>
      <c r="M949" s="6"/>
      <c r="N949" s="6"/>
      <c r="O949" s="6"/>
      <c r="P949" s="6"/>
      <c r="Q949" s="6"/>
    </row>
    <row r="950" spans="2:17" ht="15.75">
      <c r="B950" s="6"/>
      <c r="C950" s="6"/>
      <c r="D950" s="6"/>
      <c r="E950" s="6"/>
      <c r="F950" s="6"/>
      <c r="G950" s="6"/>
      <c r="H950" s="6"/>
      <c r="I950" s="6"/>
      <c r="J950" s="6"/>
      <c r="K950" s="6"/>
      <c r="L950" s="6"/>
      <c r="M950" s="6"/>
      <c r="N950" s="6"/>
      <c r="O950" s="6"/>
      <c r="P950" s="6"/>
      <c r="Q950" s="6"/>
    </row>
    <row r="951" spans="2:17" ht="15.75">
      <c r="B951" s="6"/>
      <c r="C951" s="6"/>
      <c r="D951" s="6"/>
      <c r="E951" s="6"/>
      <c r="F951" s="6"/>
      <c r="G951" s="6"/>
      <c r="H951" s="6"/>
      <c r="I951" s="6"/>
      <c r="J951" s="6"/>
      <c r="K951" s="6"/>
      <c r="L951" s="6"/>
      <c r="M951" s="6"/>
      <c r="N951" s="6"/>
      <c r="O951" s="6"/>
      <c r="P951" s="6"/>
      <c r="Q951" s="6"/>
    </row>
    <row r="952" spans="2:17" ht="15.75">
      <c r="B952" s="6"/>
      <c r="C952" s="6"/>
      <c r="D952" s="6"/>
      <c r="E952" s="6"/>
      <c r="F952" s="6"/>
      <c r="G952" s="6"/>
      <c r="H952" s="6"/>
      <c r="I952" s="6"/>
      <c r="J952" s="6"/>
      <c r="K952" s="6"/>
      <c r="L952" s="6"/>
      <c r="M952" s="6"/>
      <c r="N952" s="6"/>
      <c r="O952" s="6"/>
      <c r="P952" s="6"/>
      <c r="Q952" s="6"/>
    </row>
    <row r="953" spans="2:17" ht="15.75">
      <c r="B953" s="6"/>
      <c r="C953" s="6"/>
      <c r="D953" s="6"/>
      <c r="E953" s="6"/>
      <c r="F953" s="6"/>
      <c r="G953" s="6"/>
      <c r="H953" s="6"/>
      <c r="I953" s="6"/>
      <c r="J953" s="6"/>
      <c r="K953" s="6"/>
      <c r="L953" s="6"/>
      <c r="M953" s="6"/>
      <c r="N953" s="6"/>
      <c r="O953" s="6"/>
      <c r="P953" s="6"/>
      <c r="Q953" s="6"/>
    </row>
    <row r="954" spans="2:17" ht="15.75">
      <c r="B954" s="6"/>
      <c r="C954" s="6"/>
      <c r="D954" s="6"/>
      <c r="E954" s="6"/>
      <c r="F954" s="6"/>
      <c r="G954" s="6"/>
      <c r="H954" s="6"/>
      <c r="I954" s="6"/>
      <c r="J954" s="6"/>
      <c r="K954" s="6"/>
      <c r="L954" s="6"/>
      <c r="M954" s="6"/>
      <c r="N954" s="6"/>
      <c r="O954" s="6"/>
      <c r="P954" s="6"/>
      <c r="Q954" s="6"/>
    </row>
    <row r="955" spans="2:17" ht="15.75">
      <c r="B955" s="6"/>
      <c r="C955" s="6"/>
      <c r="D955" s="6"/>
      <c r="E955" s="6"/>
      <c r="F955" s="6"/>
      <c r="G955" s="6"/>
      <c r="H955" s="6"/>
      <c r="I955" s="6"/>
      <c r="J955" s="6"/>
      <c r="K955" s="6"/>
      <c r="L955" s="6"/>
      <c r="M955" s="6"/>
      <c r="N955" s="6"/>
      <c r="O955" s="6"/>
      <c r="P955" s="6"/>
      <c r="Q955" s="6"/>
    </row>
    <row r="956" spans="2:17" ht="15.75">
      <c r="B956" s="6"/>
      <c r="C956" s="6"/>
      <c r="D956" s="6"/>
      <c r="E956" s="6"/>
      <c r="F956" s="6"/>
      <c r="G956" s="6"/>
      <c r="H956" s="6"/>
      <c r="I956" s="6"/>
      <c r="J956" s="6"/>
      <c r="K956" s="6"/>
      <c r="L956" s="6"/>
      <c r="M956" s="6"/>
      <c r="N956" s="6"/>
      <c r="O956" s="6"/>
      <c r="P956" s="6"/>
      <c r="Q956" s="6"/>
    </row>
    <row r="957" spans="2:17" ht="15.75">
      <c r="B957" s="6"/>
      <c r="C957" s="6"/>
      <c r="D957" s="6"/>
      <c r="E957" s="6"/>
      <c r="F957" s="6"/>
      <c r="G957" s="6"/>
      <c r="H957" s="6"/>
      <c r="I957" s="6"/>
      <c r="J957" s="6"/>
      <c r="K957" s="6"/>
      <c r="L957" s="6"/>
      <c r="M957" s="6"/>
      <c r="N957" s="6"/>
      <c r="O957" s="6"/>
      <c r="P957" s="6"/>
      <c r="Q957" s="6"/>
    </row>
    <row r="958" spans="2:17" ht="15.75">
      <c r="B958" s="6"/>
      <c r="C958" s="6"/>
      <c r="D958" s="6"/>
      <c r="E958" s="6"/>
      <c r="F958" s="6"/>
      <c r="G958" s="6"/>
      <c r="H958" s="6"/>
      <c r="I958" s="6"/>
      <c r="J958" s="6"/>
      <c r="K958" s="6"/>
      <c r="L958" s="6"/>
      <c r="M958" s="6"/>
      <c r="N958" s="6"/>
      <c r="O958" s="6"/>
      <c r="P958" s="6"/>
      <c r="Q958" s="6"/>
    </row>
    <row r="959" spans="2:17" ht="15.75">
      <c r="B959" s="6"/>
      <c r="C959" s="6"/>
      <c r="D959" s="6"/>
      <c r="E959" s="6"/>
      <c r="F959" s="6"/>
      <c r="G959" s="6"/>
      <c r="H959" s="6"/>
      <c r="I959" s="6"/>
      <c r="J959" s="6"/>
      <c r="K959" s="6"/>
      <c r="L959" s="6"/>
      <c r="M959" s="6"/>
      <c r="N959" s="6"/>
      <c r="O959" s="6"/>
      <c r="P959" s="6"/>
      <c r="Q959" s="6"/>
    </row>
    <row r="960" spans="2:17" ht="15.75">
      <c r="B960" s="6"/>
      <c r="C960" s="6"/>
      <c r="D960" s="6"/>
      <c r="E960" s="6"/>
      <c r="F960" s="6"/>
      <c r="G960" s="6"/>
      <c r="H960" s="6"/>
      <c r="I960" s="6"/>
      <c r="J960" s="6"/>
      <c r="K960" s="6"/>
      <c r="L960" s="6"/>
      <c r="M960" s="6"/>
      <c r="N960" s="6"/>
      <c r="O960" s="6"/>
      <c r="P960" s="6"/>
      <c r="Q960" s="6"/>
    </row>
    <row r="961" spans="2:17" ht="15.75">
      <c r="B961" s="6"/>
      <c r="C961" s="6"/>
      <c r="D961" s="6"/>
      <c r="E961" s="6"/>
      <c r="F961" s="6"/>
      <c r="G961" s="6"/>
      <c r="H961" s="6"/>
      <c r="I961" s="6"/>
      <c r="J961" s="6"/>
      <c r="K961" s="6"/>
      <c r="L961" s="6"/>
      <c r="M961" s="6"/>
      <c r="N961" s="6"/>
      <c r="O961" s="6"/>
      <c r="P961" s="6"/>
      <c r="Q961" s="6"/>
    </row>
    <row r="962" spans="2:17" ht="15.75">
      <c r="B962" s="6"/>
      <c r="C962" s="6"/>
      <c r="D962" s="6"/>
      <c r="E962" s="6"/>
      <c r="F962" s="6"/>
      <c r="G962" s="6"/>
      <c r="H962" s="6"/>
      <c r="I962" s="6"/>
      <c r="J962" s="6"/>
      <c r="K962" s="6"/>
      <c r="L962" s="6"/>
      <c r="M962" s="6"/>
      <c r="N962" s="6"/>
      <c r="O962" s="6"/>
      <c r="P962" s="6"/>
      <c r="Q962" s="6"/>
    </row>
    <row r="963" spans="2:17" ht="15.75">
      <c r="B963" s="6"/>
      <c r="C963" s="6"/>
      <c r="D963" s="6"/>
      <c r="E963" s="6"/>
      <c r="F963" s="6"/>
      <c r="G963" s="6"/>
      <c r="H963" s="6"/>
      <c r="I963" s="6"/>
      <c r="J963" s="6"/>
      <c r="K963" s="6"/>
      <c r="L963" s="6"/>
      <c r="M963" s="6"/>
      <c r="N963" s="6"/>
      <c r="O963" s="6"/>
      <c r="P963" s="6"/>
      <c r="Q963" s="6"/>
    </row>
    <row r="964" spans="2:17" ht="15.75">
      <c r="B964" s="6"/>
      <c r="C964" s="6"/>
      <c r="D964" s="6"/>
      <c r="E964" s="6"/>
      <c r="F964" s="6"/>
      <c r="G964" s="6"/>
      <c r="H964" s="6"/>
      <c r="I964" s="6"/>
      <c r="J964" s="6"/>
      <c r="K964" s="6"/>
      <c r="L964" s="6"/>
      <c r="M964" s="6"/>
      <c r="N964" s="6"/>
      <c r="O964" s="6"/>
      <c r="P964" s="6"/>
      <c r="Q964" s="6"/>
    </row>
    <row r="965" spans="2:17" ht="15.75">
      <c r="B965" s="6"/>
      <c r="C965" s="6"/>
      <c r="D965" s="6"/>
      <c r="E965" s="6"/>
      <c r="F965" s="6"/>
      <c r="G965" s="6"/>
      <c r="H965" s="6"/>
      <c r="I965" s="6"/>
      <c r="J965" s="6"/>
      <c r="K965" s="6"/>
      <c r="L965" s="6"/>
      <c r="M965" s="6"/>
      <c r="N965" s="6"/>
      <c r="O965" s="6"/>
      <c r="P965" s="6"/>
      <c r="Q965" s="6"/>
    </row>
    <row r="966" spans="2:17" ht="15.75">
      <c r="B966" s="6"/>
      <c r="C966" s="6"/>
      <c r="D966" s="6"/>
      <c r="E966" s="6"/>
      <c r="F966" s="6"/>
      <c r="G966" s="6"/>
      <c r="H966" s="6"/>
      <c r="I966" s="6"/>
      <c r="J966" s="6"/>
      <c r="K966" s="6"/>
      <c r="L966" s="6"/>
      <c r="M966" s="6"/>
      <c r="N966" s="6"/>
      <c r="O966" s="6"/>
      <c r="P966" s="6"/>
      <c r="Q966" s="6"/>
    </row>
    <row r="967" spans="2:17" ht="15.75">
      <c r="B967" s="6"/>
      <c r="C967" s="6"/>
      <c r="D967" s="6"/>
      <c r="E967" s="6"/>
      <c r="F967" s="6"/>
      <c r="G967" s="6"/>
      <c r="H967" s="6"/>
      <c r="I967" s="6"/>
      <c r="J967" s="6"/>
      <c r="K967" s="6"/>
      <c r="L967" s="6"/>
      <c r="M967" s="6"/>
      <c r="N967" s="6"/>
      <c r="O967" s="6"/>
      <c r="P967" s="6"/>
      <c r="Q967" s="6"/>
    </row>
    <row r="968" spans="2:17" ht="15.75">
      <c r="B968" s="6"/>
      <c r="C968" s="6"/>
      <c r="D968" s="6"/>
      <c r="E968" s="6"/>
      <c r="F968" s="6"/>
      <c r="G968" s="6"/>
      <c r="H968" s="6"/>
      <c r="I968" s="6"/>
      <c r="J968" s="6"/>
      <c r="K968" s="6"/>
      <c r="L968" s="6"/>
      <c r="M968" s="6"/>
      <c r="N968" s="6"/>
      <c r="O968" s="6"/>
      <c r="P968" s="6"/>
      <c r="Q968" s="6"/>
    </row>
    <row r="969" spans="2:17" ht="15.75">
      <c r="B969" s="6"/>
      <c r="C969" s="6"/>
      <c r="D969" s="6"/>
      <c r="E969" s="6"/>
      <c r="F969" s="6"/>
      <c r="G969" s="6"/>
      <c r="H969" s="6"/>
      <c r="I969" s="6"/>
      <c r="J969" s="6"/>
      <c r="K969" s="6"/>
      <c r="L969" s="6"/>
      <c r="M969" s="6"/>
      <c r="N969" s="6"/>
      <c r="O969" s="6"/>
      <c r="P969" s="6"/>
      <c r="Q969" s="6"/>
    </row>
    <row r="970" spans="2:17" ht="15.75">
      <c r="B970" s="6"/>
      <c r="C970" s="6"/>
      <c r="D970" s="6"/>
      <c r="E970" s="6"/>
      <c r="F970" s="6"/>
      <c r="G970" s="6"/>
      <c r="H970" s="6"/>
      <c r="I970" s="6"/>
      <c r="J970" s="6"/>
      <c r="K970" s="6"/>
      <c r="L970" s="6"/>
      <c r="M970" s="6"/>
      <c r="N970" s="6"/>
      <c r="O970" s="6"/>
      <c r="P970" s="6"/>
      <c r="Q970" s="6"/>
    </row>
    <row r="971" spans="2:17" ht="15.75">
      <c r="B971" s="6"/>
      <c r="C971" s="6"/>
      <c r="D971" s="6"/>
      <c r="E971" s="6"/>
      <c r="F971" s="6"/>
      <c r="G971" s="6"/>
      <c r="H971" s="6"/>
      <c r="I971" s="6"/>
      <c r="J971" s="6"/>
      <c r="K971" s="6"/>
      <c r="L971" s="6"/>
      <c r="M971" s="6"/>
      <c r="N971" s="6"/>
      <c r="O971" s="6"/>
      <c r="P971" s="6"/>
      <c r="Q971" s="6"/>
    </row>
    <row r="972" spans="2:17" ht="15.75">
      <c r="B972" s="6"/>
      <c r="C972" s="6"/>
      <c r="D972" s="6"/>
      <c r="E972" s="6"/>
      <c r="F972" s="6"/>
      <c r="G972" s="6"/>
      <c r="H972" s="6"/>
      <c r="I972" s="6"/>
      <c r="J972" s="6"/>
      <c r="K972" s="6"/>
      <c r="L972" s="6"/>
      <c r="M972" s="6"/>
      <c r="N972" s="6"/>
      <c r="O972" s="6"/>
      <c r="P972" s="6"/>
      <c r="Q972" s="6"/>
    </row>
    <row r="973" spans="2:17" ht="15.75">
      <c r="B973" s="6"/>
      <c r="C973" s="6"/>
      <c r="D973" s="6"/>
      <c r="E973" s="6"/>
      <c r="F973" s="6"/>
      <c r="G973" s="6"/>
      <c r="H973" s="6"/>
      <c r="I973" s="6"/>
      <c r="J973" s="6"/>
      <c r="K973" s="6"/>
      <c r="L973" s="6"/>
      <c r="M973" s="6"/>
      <c r="N973" s="6"/>
      <c r="O973" s="6"/>
      <c r="P973" s="6"/>
      <c r="Q973" s="6"/>
    </row>
    <row r="974" spans="2:17" ht="15.75">
      <c r="B974" s="6"/>
      <c r="C974" s="6"/>
      <c r="D974" s="6"/>
      <c r="E974" s="6"/>
      <c r="F974" s="6"/>
      <c r="G974" s="6"/>
      <c r="H974" s="6"/>
      <c r="I974" s="6"/>
      <c r="J974" s="6"/>
      <c r="K974" s="6"/>
      <c r="L974" s="6"/>
      <c r="M974" s="6"/>
      <c r="N974" s="6"/>
      <c r="O974" s="6"/>
      <c r="P974" s="6"/>
      <c r="Q974" s="6"/>
    </row>
    <row r="975" spans="2:17" ht="15.75">
      <c r="B975" s="6"/>
      <c r="C975" s="6"/>
      <c r="D975" s="6"/>
      <c r="E975" s="6"/>
      <c r="F975" s="6"/>
      <c r="G975" s="6"/>
      <c r="H975" s="6"/>
      <c r="I975" s="6"/>
      <c r="J975" s="6"/>
      <c r="K975" s="6"/>
      <c r="L975" s="6"/>
      <c r="M975" s="6"/>
      <c r="N975" s="6"/>
      <c r="O975" s="6"/>
      <c r="P975" s="6"/>
      <c r="Q975" s="6"/>
    </row>
    <row r="976" spans="2:17" ht="15.75">
      <c r="B976" s="6"/>
      <c r="C976" s="6"/>
      <c r="D976" s="6"/>
      <c r="E976" s="6"/>
      <c r="F976" s="6"/>
      <c r="G976" s="6"/>
      <c r="H976" s="6"/>
      <c r="I976" s="6"/>
      <c r="J976" s="6"/>
      <c r="K976" s="6"/>
      <c r="L976" s="6"/>
      <c r="M976" s="6"/>
      <c r="N976" s="6"/>
      <c r="O976" s="6"/>
      <c r="P976" s="6"/>
      <c r="Q976" s="6"/>
    </row>
    <row r="977" spans="2:17" ht="15.75">
      <c r="B977" s="6"/>
      <c r="C977" s="6"/>
      <c r="D977" s="6"/>
      <c r="E977" s="6"/>
      <c r="F977" s="6"/>
      <c r="G977" s="6"/>
      <c r="H977" s="6"/>
      <c r="I977" s="6"/>
      <c r="J977" s="6"/>
      <c r="K977" s="6"/>
      <c r="L977" s="6"/>
      <c r="M977" s="6"/>
      <c r="N977" s="6"/>
      <c r="O977" s="6"/>
      <c r="P977" s="6"/>
      <c r="Q977" s="6"/>
    </row>
    <row r="978" spans="2:17" ht="15.75">
      <c r="B978" s="6"/>
      <c r="C978" s="6"/>
      <c r="D978" s="6"/>
      <c r="E978" s="6"/>
      <c r="F978" s="6"/>
      <c r="G978" s="6"/>
      <c r="H978" s="6"/>
      <c r="I978" s="6"/>
      <c r="J978" s="6"/>
      <c r="K978" s="6"/>
      <c r="L978" s="6"/>
      <c r="M978" s="6"/>
      <c r="N978" s="6"/>
      <c r="O978" s="6"/>
      <c r="P978" s="6"/>
      <c r="Q978" s="6"/>
    </row>
    <row r="979" spans="2:17" ht="15.75">
      <c r="B979" s="6"/>
      <c r="C979" s="6"/>
      <c r="D979" s="6"/>
      <c r="E979" s="6"/>
      <c r="F979" s="6"/>
      <c r="G979" s="6"/>
      <c r="H979" s="6"/>
      <c r="I979" s="6"/>
      <c r="J979" s="6"/>
      <c r="K979" s="6"/>
      <c r="L979" s="6"/>
      <c r="M979" s="6"/>
      <c r="N979" s="6"/>
      <c r="O979" s="6"/>
      <c r="P979" s="6"/>
      <c r="Q979" s="6"/>
    </row>
    <row r="980" spans="2:17" ht="15.75">
      <c r="B980" s="6"/>
      <c r="C980" s="6"/>
      <c r="D980" s="6"/>
      <c r="E980" s="6"/>
      <c r="F980" s="6"/>
      <c r="G980" s="6"/>
      <c r="H980" s="6"/>
      <c r="I980" s="6"/>
      <c r="J980" s="6"/>
      <c r="K980" s="6"/>
      <c r="L980" s="6"/>
      <c r="M980" s="6"/>
      <c r="N980" s="6"/>
      <c r="O980" s="6"/>
      <c r="P980" s="6"/>
      <c r="Q980" s="6"/>
    </row>
    <row r="981" spans="2:17" ht="15.75">
      <c r="B981" s="6"/>
      <c r="C981" s="6"/>
      <c r="D981" s="6"/>
      <c r="E981" s="6"/>
      <c r="F981" s="6"/>
      <c r="G981" s="6"/>
      <c r="H981" s="6"/>
      <c r="I981" s="6"/>
      <c r="J981" s="6"/>
      <c r="K981" s="6"/>
      <c r="L981" s="6"/>
      <c r="M981" s="6"/>
      <c r="N981" s="6"/>
      <c r="O981" s="6"/>
      <c r="P981" s="6"/>
      <c r="Q981" s="6"/>
    </row>
    <row r="982" spans="2:17" ht="15.75">
      <c r="B982" s="6"/>
      <c r="C982" s="6"/>
      <c r="D982" s="6"/>
      <c r="E982" s="6"/>
      <c r="F982" s="6"/>
      <c r="G982" s="6"/>
      <c r="H982" s="6"/>
      <c r="I982" s="6"/>
      <c r="J982" s="6"/>
      <c r="K982" s="6"/>
      <c r="L982" s="6"/>
      <c r="M982" s="6"/>
      <c r="N982" s="6"/>
      <c r="O982" s="6"/>
      <c r="P982" s="6"/>
      <c r="Q982" s="6"/>
    </row>
    <row r="983" spans="2:17" ht="15.75">
      <c r="B983" s="6"/>
      <c r="C983" s="6"/>
      <c r="D983" s="6"/>
      <c r="E983" s="6"/>
      <c r="F983" s="6"/>
      <c r="G983" s="6"/>
      <c r="H983" s="6"/>
      <c r="I983" s="6"/>
      <c r="J983" s="6"/>
      <c r="K983" s="6"/>
      <c r="L983" s="6"/>
      <c r="M983" s="6"/>
      <c r="N983" s="6"/>
      <c r="O983" s="6"/>
      <c r="P983" s="6"/>
      <c r="Q983" s="6"/>
    </row>
    <row r="984" spans="2:17" ht="15.75">
      <c r="B984" s="6"/>
      <c r="C984" s="6"/>
      <c r="D984" s="6"/>
      <c r="E984" s="6"/>
      <c r="F984" s="6"/>
      <c r="G984" s="6"/>
      <c r="H984" s="6"/>
      <c r="I984" s="6"/>
      <c r="J984" s="6"/>
      <c r="K984" s="6"/>
      <c r="L984" s="6"/>
      <c r="M984" s="6"/>
      <c r="N984" s="6"/>
      <c r="O984" s="6"/>
      <c r="P984" s="6"/>
      <c r="Q984" s="6"/>
    </row>
    <row r="985" spans="2:17" ht="15.75">
      <c r="B985" s="6"/>
      <c r="C985" s="6"/>
      <c r="D985" s="6"/>
      <c r="E985" s="6"/>
      <c r="F985" s="6"/>
      <c r="G985" s="6"/>
      <c r="H985" s="6"/>
      <c r="I985" s="6"/>
      <c r="J985" s="6"/>
      <c r="K985" s="6"/>
      <c r="L985" s="6"/>
      <c r="M985" s="6"/>
      <c r="N985" s="6"/>
      <c r="O985" s="6"/>
      <c r="P985" s="6"/>
      <c r="Q985" s="6"/>
    </row>
    <row r="986" spans="2:17" ht="15.75">
      <c r="B986" s="6"/>
      <c r="C986" s="6"/>
      <c r="D986" s="6"/>
      <c r="E986" s="6"/>
      <c r="F986" s="6"/>
      <c r="G986" s="6"/>
      <c r="H986" s="6"/>
      <c r="I986" s="6"/>
      <c r="J986" s="6"/>
      <c r="K986" s="6"/>
      <c r="L986" s="6"/>
      <c r="M986" s="6"/>
      <c r="N986" s="6"/>
      <c r="O986" s="6"/>
      <c r="P986" s="6"/>
      <c r="Q986" s="6"/>
    </row>
    <row r="987" spans="2:17" ht="15.75">
      <c r="B987" s="6"/>
      <c r="C987" s="6"/>
      <c r="D987" s="6"/>
      <c r="E987" s="6"/>
      <c r="F987" s="6"/>
      <c r="G987" s="6"/>
      <c r="H987" s="6"/>
      <c r="I987" s="6"/>
      <c r="J987" s="6"/>
      <c r="K987" s="6"/>
      <c r="L987" s="6"/>
      <c r="M987" s="6"/>
      <c r="N987" s="6"/>
      <c r="O987" s="6"/>
      <c r="P987" s="6"/>
      <c r="Q987" s="6"/>
    </row>
    <row r="988" spans="2:17" ht="15.75">
      <c r="B988" s="6"/>
      <c r="C988" s="6"/>
      <c r="D988" s="6"/>
      <c r="E988" s="6"/>
      <c r="F988" s="6"/>
      <c r="G988" s="6"/>
      <c r="H988" s="6"/>
      <c r="I988" s="6"/>
      <c r="J988" s="6"/>
      <c r="K988" s="6"/>
      <c r="L988" s="6"/>
      <c r="M988" s="6"/>
      <c r="N988" s="6"/>
      <c r="O988" s="6"/>
      <c r="P988" s="6"/>
      <c r="Q988" s="6"/>
    </row>
    <row r="989" spans="2:17" ht="15.75">
      <c r="B989" s="6"/>
      <c r="C989" s="6"/>
      <c r="D989" s="6"/>
      <c r="E989" s="6"/>
      <c r="F989" s="6"/>
      <c r="G989" s="6"/>
      <c r="H989" s="6"/>
      <c r="I989" s="6"/>
      <c r="J989" s="6"/>
      <c r="K989" s="6"/>
      <c r="L989" s="6"/>
      <c r="M989" s="6"/>
      <c r="N989" s="6"/>
      <c r="O989" s="6"/>
      <c r="P989" s="6"/>
      <c r="Q989" s="6"/>
    </row>
    <row r="990" spans="2:17" ht="15.75">
      <c r="B990" s="6"/>
      <c r="C990" s="6"/>
      <c r="D990" s="6"/>
      <c r="E990" s="6"/>
      <c r="F990" s="6"/>
      <c r="G990" s="6"/>
      <c r="H990" s="6"/>
      <c r="I990" s="6"/>
      <c r="J990" s="6"/>
      <c r="K990" s="6"/>
      <c r="L990" s="6"/>
      <c r="M990" s="6"/>
      <c r="N990" s="6"/>
      <c r="O990" s="6"/>
      <c r="P990" s="6"/>
      <c r="Q990" s="6"/>
    </row>
    <row r="991" spans="2:17" ht="15.75">
      <c r="B991" s="6"/>
      <c r="C991" s="6"/>
      <c r="D991" s="6"/>
      <c r="E991" s="6"/>
      <c r="F991" s="6"/>
      <c r="G991" s="6"/>
      <c r="H991" s="6"/>
      <c r="I991" s="6"/>
      <c r="J991" s="6"/>
      <c r="K991" s="6"/>
      <c r="L991" s="6"/>
      <c r="M991" s="6"/>
      <c r="N991" s="6"/>
      <c r="O991" s="6"/>
      <c r="P991" s="6"/>
      <c r="Q991" s="6"/>
    </row>
    <row r="992" spans="2:17" ht="15.75">
      <c r="B992" s="6"/>
      <c r="C992" s="6"/>
      <c r="D992" s="6"/>
      <c r="E992" s="6"/>
      <c r="F992" s="6"/>
      <c r="G992" s="6"/>
      <c r="H992" s="6"/>
      <c r="I992" s="6"/>
      <c r="J992" s="6"/>
      <c r="K992" s="6"/>
      <c r="L992" s="6"/>
      <c r="M992" s="6"/>
      <c r="N992" s="6"/>
      <c r="O992" s="6"/>
      <c r="P992" s="6"/>
      <c r="Q992" s="6"/>
    </row>
    <row r="993" spans="2:17" ht="15.75">
      <c r="B993" s="6"/>
      <c r="C993" s="6"/>
      <c r="D993" s="6"/>
      <c r="E993" s="6"/>
      <c r="F993" s="6"/>
      <c r="G993" s="6"/>
      <c r="H993" s="6"/>
      <c r="I993" s="6"/>
      <c r="J993" s="6"/>
      <c r="K993" s="6"/>
      <c r="L993" s="6"/>
      <c r="M993" s="6"/>
      <c r="N993" s="6"/>
      <c r="O993" s="6"/>
      <c r="P993" s="6"/>
      <c r="Q993" s="6"/>
    </row>
    <row r="994" spans="2:17" ht="15.75">
      <c r="B994" s="6"/>
      <c r="C994" s="6"/>
      <c r="D994" s="6"/>
      <c r="E994" s="6"/>
      <c r="F994" s="6"/>
      <c r="G994" s="6"/>
      <c r="H994" s="6"/>
      <c r="I994" s="6"/>
      <c r="J994" s="6"/>
      <c r="K994" s="6"/>
      <c r="L994" s="6"/>
      <c r="M994" s="6"/>
      <c r="N994" s="6"/>
      <c r="O994" s="6"/>
      <c r="P994" s="6"/>
      <c r="Q994" s="6"/>
    </row>
    <row r="995" spans="2:17" ht="15.75">
      <c r="B995" s="6"/>
      <c r="C995" s="6"/>
      <c r="D995" s="6"/>
      <c r="E995" s="6"/>
      <c r="F995" s="6"/>
      <c r="G995" s="6"/>
      <c r="H995" s="6"/>
      <c r="I995" s="6"/>
      <c r="J995" s="6"/>
      <c r="K995" s="6"/>
      <c r="L995" s="6"/>
      <c r="M995" s="6"/>
      <c r="N995" s="6"/>
      <c r="O995" s="6"/>
      <c r="P995" s="6"/>
      <c r="Q995" s="6"/>
    </row>
    <row r="996" spans="2:17" ht="15.75">
      <c r="B996" s="6"/>
      <c r="C996" s="6"/>
      <c r="D996" s="6"/>
      <c r="E996" s="6"/>
      <c r="F996" s="6"/>
      <c r="G996" s="6"/>
      <c r="H996" s="6"/>
      <c r="I996" s="6"/>
      <c r="J996" s="6"/>
      <c r="K996" s="6"/>
      <c r="L996" s="6"/>
      <c r="M996" s="6"/>
      <c r="N996" s="6"/>
      <c r="O996" s="6"/>
      <c r="P996" s="6"/>
      <c r="Q996" s="6"/>
    </row>
    <row r="997" spans="2:17" ht="15.75">
      <c r="B997" s="6"/>
      <c r="C997" s="6"/>
      <c r="D997" s="6"/>
      <c r="E997" s="6"/>
      <c r="F997" s="6"/>
      <c r="G997" s="6"/>
      <c r="H997" s="6"/>
      <c r="I997" s="6"/>
      <c r="J997" s="6"/>
      <c r="K997" s="6"/>
      <c r="L997" s="6"/>
      <c r="M997" s="6"/>
      <c r="N997" s="6"/>
      <c r="O997" s="6"/>
      <c r="P997" s="6"/>
      <c r="Q997" s="6"/>
    </row>
    <row r="998" spans="2:17" ht="15.75">
      <c r="B998" s="6"/>
      <c r="C998" s="6"/>
      <c r="D998" s="6"/>
      <c r="E998" s="6"/>
      <c r="F998" s="6"/>
      <c r="G998" s="6"/>
      <c r="H998" s="6"/>
      <c r="I998" s="6"/>
      <c r="J998" s="6"/>
      <c r="K998" s="6"/>
      <c r="L998" s="6"/>
      <c r="M998" s="6"/>
      <c r="N998" s="6"/>
      <c r="O998" s="6"/>
      <c r="P998" s="6"/>
      <c r="Q998" s="6"/>
    </row>
    <row r="999" spans="2:17" ht="15.75">
      <c r="B999" s="6"/>
      <c r="C999" s="6"/>
      <c r="D999" s="6"/>
      <c r="E999" s="6"/>
      <c r="F999" s="6"/>
      <c r="G999" s="6"/>
      <c r="H999" s="6"/>
      <c r="I999" s="6"/>
      <c r="J999" s="6"/>
      <c r="K999" s="6"/>
      <c r="L999" s="6"/>
      <c r="M999" s="6"/>
      <c r="N999" s="6"/>
      <c r="O999" s="6"/>
      <c r="P999" s="6"/>
      <c r="Q999" s="6"/>
    </row>
    <row r="1000" spans="2:17" ht="15.75">
      <c r="B1000" s="6"/>
      <c r="C1000" s="6"/>
      <c r="D1000" s="6"/>
      <c r="E1000" s="6"/>
      <c r="F1000" s="6"/>
      <c r="G1000" s="6"/>
      <c r="H1000" s="6"/>
      <c r="I1000" s="6"/>
      <c r="J1000" s="6"/>
      <c r="K1000" s="6"/>
      <c r="L1000" s="6"/>
      <c r="M1000" s="6"/>
      <c r="N1000" s="6"/>
      <c r="O1000" s="6"/>
      <c r="P1000" s="6"/>
      <c r="Q1000" s="6"/>
    </row>
    <row r="1001" spans="2:17" ht="15.75">
      <c r="B1001" s="6"/>
      <c r="C1001" s="6"/>
      <c r="D1001" s="6"/>
      <c r="E1001" s="6"/>
      <c r="F1001" s="6"/>
      <c r="G1001" s="6"/>
      <c r="H1001" s="6"/>
      <c r="I1001" s="6"/>
      <c r="J1001" s="6"/>
      <c r="K1001" s="6"/>
      <c r="L1001" s="6"/>
      <c r="M1001" s="6"/>
      <c r="N1001" s="6"/>
      <c r="O1001" s="6"/>
      <c r="P1001" s="6"/>
      <c r="Q1001" s="6"/>
    </row>
    <row r="1002" spans="2:17" ht="15.75">
      <c r="B1002" s="6"/>
      <c r="C1002" s="6"/>
      <c r="D1002" s="6"/>
      <c r="E1002" s="6"/>
      <c r="F1002" s="6"/>
      <c r="G1002" s="6"/>
      <c r="H1002" s="6"/>
      <c r="I1002" s="6"/>
      <c r="J1002" s="6"/>
      <c r="K1002" s="6"/>
      <c r="L1002" s="6"/>
      <c r="M1002" s="6"/>
      <c r="N1002" s="6"/>
      <c r="O1002" s="6"/>
      <c r="P1002" s="6"/>
      <c r="Q1002" s="6"/>
    </row>
    <row r="1003" spans="2:17" ht="15.75">
      <c r="B1003" s="6"/>
      <c r="C1003" s="6"/>
      <c r="D1003" s="6"/>
      <c r="E1003" s="6"/>
      <c r="F1003" s="6"/>
      <c r="G1003" s="6"/>
      <c r="H1003" s="6"/>
      <c r="I1003" s="6"/>
      <c r="J1003" s="6"/>
      <c r="K1003" s="6"/>
      <c r="L1003" s="6"/>
      <c r="M1003" s="6"/>
      <c r="N1003" s="6"/>
      <c r="O1003" s="6"/>
      <c r="P1003" s="6"/>
      <c r="Q1003" s="6"/>
    </row>
    <row r="1004" spans="2:17" ht="15.75">
      <c r="B1004" s="6"/>
      <c r="C1004" s="6"/>
      <c r="D1004" s="6"/>
      <c r="E1004" s="6"/>
      <c r="F1004" s="6"/>
      <c r="G1004" s="6"/>
      <c r="H1004" s="6"/>
      <c r="I1004" s="6"/>
      <c r="J1004" s="6"/>
      <c r="K1004" s="6"/>
      <c r="L1004" s="6"/>
      <c r="M1004" s="6"/>
      <c r="N1004" s="6"/>
      <c r="O1004" s="6"/>
      <c r="P1004" s="6"/>
      <c r="Q1004" s="6"/>
    </row>
    <row r="1005" spans="2:17" ht="15.75">
      <c r="B1005" s="6"/>
      <c r="C1005" s="6"/>
      <c r="D1005" s="6"/>
      <c r="E1005" s="6"/>
      <c r="F1005" s="6"/>
      <c r="G1005" s="6"/>
      <c r="H1005" s="6"/>
      <c r="I1005" s="6"/>
      <c r="J1005" s="6"/>
      <c r="K1005" s="6"/>
      <c r="L1005" s="6"/>
      <c r="M1005" s="6"/>
      <c r="N1005" s="6"/>
      <c r="O1005" s="6"/>
      <c r="P1005" s="6"/>
      <c r="Q1005" s="6"/>
    </row>
    <row r="1006" spans="2:17" ht="15.75">
      <c r="B1006" s="6"/>
      <c r="C1006" s="6"/>
      <c r="D1006" s="6"/>
      <c r="E1006" s="6"/>
      <c r="F1006" s="6"/>
      <c r="G1006" s="6"/>
      <c r="H1006" s="6"/>
      <c r="I1006" s="6"/>
      <c r="J1006" s="6"/>
      <c r="K1006" s="6"/>
      <c r="L1006" s="6"/>
      <c r="M1006" s="6"/>
      <c r="N1006" s="6"/>
      <c r="O1006" s="6"/>
      <c r="P1006" s="6"/>
      <c r="Q1006" s="6"/>
    </row>
    <row r="1007" spans="2:17" ht="15.75">
      <c r="B1007" s="6"/>
      <c r="C1007" s="6"/>
      <c r="D1007" s="6"/>
      <c r="E1007" s="6"/>
      <c r="F1007" s="6"/>
      <c r="G1007" s="6"/>
      <c r="H1007" s="6"/>
      <c r="I1007" s="6"/>
      <c r="J1007" s="6"/>
      <c r="K1007" s="6"/>
      <c r="L1007" s="6"/>
      <c r="M1007" s="6"/>
      <c r="N1007" s="6"/>
      <c r="O1007" s="6"/>
      <c r="P1007" s="6"/>
      <c r="Q1007" s="6"/>
    </row>
    <row r="1008" spans="2:17" ht="15.75">
      <c r="B1008" s="6"/>
      <c r="C1008" s="6"/>
      <c r="D1008" s="6"/>
      <c r="E1008" s="6"/>
      <c r="F1008" s="6"/>
      <c r="G1008" s="6"/>
      <c r="H1008" s="6"/>
      <c r="I1008" s="6"/>
      <c r="J1008" s="6"/>
      <c r="K1008" s="6"/>
      <c r="L1008" s="6"/>
      <c r="M1008" s="6"/>
      <c r="N1008" s="6"/>
      <c r="O1008" s="6"/>
      <c r="P1008" s="6"/>
      <c r="Q1008" s="6"/>
    </row>
    <row r="1009" spans="2:17" ht="15.75">
      <c r="B1009" s="6"/>
      <c r="C1009" s="6"/>
      <c r="D1009" s="6"/>
      <c r="E1009" s="6"/>
      <c r="F1009" s="6"/>
      <c r="G1009" s="6"/>
      <c r="H1009" s="6"/>
      <c r="I1009" s="6"/>
      <c r="J1009" s="6"/>
      <c r="K1009" s="6"/>
      <c r="L1009" s="6"/>
      <c r="M1009" s="6"/>
      <c r="N1009" s="6"/>
      <c r="O1009" s="6"/>
      <c r="P1009" s="6"/>
      <c r="Q1009" s="6"/>
    </row>
    <row r="1010" spans="2:17" ht="15.75">
      <c r="B1010" s="6"/>
      <c r="C1010" s="6"/>
      <c r="D1010" s="6"/>
      <c r="E1010" s="6"/>
      <c r="F1010" s="6"/>
      <c r="G1010" s="6"/>
      <c r="H1010" s="6"/>
      <c r="I1010" s="6"/>
      <c r="J1010" s="6"/>
      <c r="K1010" s="6"/>
      <c r="L1010" s="6"/>
      <c r="M1010" s="6"/>
      <c r="N1010" s="6"/>
      <c r="O1010" s="6"/>
      <c r="P1010" s="6"/>
      <c r="Q1010" s="6"/>
    </row>
    <row r="1011" spans="2:17" ht="15.75">
      <c r="B1011" s="6"/>
      <c r="C1011" s="6"/>
      <c r="D1011" s="6"/>
      <c r="E1011" s="6"/>
      <c r="F1011" s="6"/>
      <c r="G1011" s="6"/>
      <c r="H1011" s="6"/>
      <c r="I1011" s="6"/>
      <c r="J1011" s="6"/>
      <c r="K1011" s="6"/>
      <c r="L1011" s="6"/>
      <c r="M1011" s="6"/>
      <c r="N1011" s="6"/>
      <c r="O1011" s="6"/>
      <c r="P1011" s="6"/>
      <c r="Q1011" s="6"/>
    </row>
    <row r="1012" spans="2:17" ht="15.75">
      <c r="B1012" s="6"/>
      <c r="C1012" s="6"/>
      <c r="D1012" s="6"/>
      <c r="E1012" s="6"/>
      <c r="F1012" s="6"/>
      <c r="G1012" s="6"/>
      <c r="H1012" s="6"/>
      <c r="I1012" s="6"/>
      <c r="J1012" s="6"/>
      <c r="K1012" s="6"/>
      <c r="L1012" s="6"/>
      <c r="M1012" s="6"/>
      <c r="N1012" s="6"/>
      <c r="O1012" s="6"/>
      <c r="P1012" s="6"/>
      <c r="Q1012" s="6"/>
    </row>
    <row r="1013" spans="2:17" ht="15.75">
      <c r="B1013" s="6"/>
      <c r="C1013" s="6"/>
      <c r="D1013" s="6"/>
      <c r="E1013" s="6"/>
      <c r="F1013" s="6"/>
      <c r="G1013" s="6"/>
      <c r="H1013" s="6"/>
      <c r="I1013" s="6"/>
      <c r="J1013" s="6"/>
      <c r="K1013" s="6"/>
      <c r="L1013" s="6"/>
      <c r="M1013" s="6"/>
      <c r="N1013" s="6"/>
      <c r="O1013" s="6"/>
      <c r="P1013" s="6"/>
      <c r="Q1013" s="6"/>
    </row>
    <row r="1014" spans="2:17" ht="15.75">
      <c r="B1014" s="6"/>
      <c r="C1014" s="6"/>
      <c r="D1014" s="6"/>
      <c r="E1014" s="6"/>
      <c r="F1014" s="6"/>
      <c r="G1014" s="6"/>
      <c r="H1014" s="6"/>
      <c r="I1014" s="6"/>
      <c r="J1014" s="6"/>
      <c r="K1014" s="6"/>
      <c r="L1014" s="6"/>
      <c r="M1014" s="6"/>
      <c r="N1014" s="6"/>
      <c r="O1014" s="6"/>
      <c r="P1014" s="6"/>
      <c r="Q1014" s="6"/>
    </row>
    <row r="1015" spans="2:17" ht="15.75">
      <c r="B1015" s="6"/>
      <c r="C1015" s="6"/>
      <c r="D1015" s="6"/>
      <c r="E1015" s="6"/>
      <c r="F1015" s="6"/>
      <c r="G1015" s="6"/>
      <c r="H1015" s="6"/>
      <c r="I1015" s="6"/>
      <c r="J1015" s="6"/>
      <c r="K1015" s="6"/>
      <c r="L1015" s="6"/>
      <c r="M1015" s="6"/>
      <c r="N1015" s="6"/>
      <c r="O1015" s="6"/>
      <c r="P1015" s="6"/>
      <c r="Q1015" s="6"/>
    </row>
    <row r="1016" spans="2:17" ht="15.75">
      <c r="B1016" s="6"/>
      <c r="C1016" s="6"/>
      <c r="D1016" s="6"/>
      <c r="E1016" s="6"/>
      <c r="F1016" s="6"/>
      <c r="G1016" s="6"/>
      <c r="H1016" s="6"/>
      <c r="I1016" s="6"/>
      <c r="J1016" s="6"/>
      <c r="K1016" s="6"/>
      <c r="L1016" s="6"/>
      <c r="M1016" s="6"/>
      <c r="N1016" s="6"/>
      <c r="O1016" s="6"/>
      <c r="P1016" s="6"/>
      <c r="Q1016" s="6"/>
    </row>
    <row r="1017" spans="2:17" ht="15.75">
      <c r="B1017" s="6"/>
      <c r="C1017" s="6"/>
      <c r="D1017" s="6"/>
      <c r="E1017" s="6"/>
      <c r="F1017" s="6"/>
      <c r="G1017" s="6"/>
      <c r="H1017" s="6"/>
      <c r="I1017" s="6"/>
      <c r="J1017" s="6"/>
      <c r="K1017" s="6"/>
      <c r="L1017" s="6"/>
      <c r="M1017" s="6"/>
      <c r="N1017" s="6"/>
      <c r="O1017" s="6"/>
      <c r="P1017" s="6"/>
      <c r="Q1017" s="6"/>
    </row>
    <row r="1018" spans="2:17" ht="15.75">
      <c r="B1018" s="6"/>
      <c r="C1018" s="6"/>
      <c r="D1018" s="6"/>
      <c r="E1018" s="6"/>
      <c r="F1018" s="6"/>
      <c r="G1018" s="6"/>
      <c r="H1018" s="6"/>
      <c r="I1018" s="6"/>
      <c r="J1018" s="6"/>
      <c r="K1018" s="6"/>
      <c r="L1018" s="6"/>
      <c r="M1018" s="6"/>
      <c r="N1018" s="6"/>
      <c r="O1018" s="6"/>
      <c r="P1018" s="6"/>
      <c r="Q1018" s="6"/>
    </row>
    <row r="1019" spans="2:17" ht="15.75">
      <c r="B1019" s="6"/>
      <c r="C1019" s="6"/>
      <c r="D1019" s="6"/>
      <c r="E1019" s="6"/>
      <c r="F1019" s="6"/>
      <c r="G1019" s="6"/>
      <c r="H1019" s="6"/>
      <c r="I1019" s="6"/>
      <c r="J1019" s="6"/>
      <c r="K1019" s="6"/>
      <c r="L1019" s="6"/>
      <c r="M1019" s="6"/>
      <c r="N1019" s="6"/>
      <c r="O1019" s="6"/>
      <c r="P1019" s="6"/>
      <c r="Q1019" s="6"/>
    </row>
    <row r="1020" spans="2:17" ht="15.75">
      <c r="B1020" s="6"/>
      <c r="C1020" s="6"/>
      <c r="D1020" s="6"/>
      <c r="E1020" s="6"/>
      <c r="F1020" s="6"/>
      <c r="G1020" s="6"/>
      <c r="H1020" s="6"/>
      <c r="I1020" s="6"/>
      <c r="J1020" s="6"/>
      <c r="K1020" s="6"/>
      <c r="L1020" s="6"/>
      <c r="M1020" s="6"/>
      <c r="N1020" s="6"/>
      <c r="O1020" s="6"/>
      <c r="P1020" s="6"/>
      <c r="Q1020" s="6"/>
    </row>
    <row r="1021" spans="2:17" ht="15.75">
      <c r="B1021" s="6"/>
      <c r="C1021" s="6"/>
      <c r="D1021" s="6"/>
      <c r="E1021" s="6"/>
      <c r="F1021" s="6"/>
      <c r="G1021" s="6"/>
      <c r="H1021" s="6"/>
      <c r="I1021" s="6"/>
      <c r="J1021" s="6"/>
      <c r="K1021" s="6"/>
      <c r="L1021" s="6"/>
      <c r="M1021" s="6"/>
      <c r="N1021" s="6"/>
      <c r="O1021" s="6"/>
      <c r="P1021" s="6"/>
      <c r="Q1021" s="6"/>
    </row>
    <row r="1022" spans="2:17" ht="15.75">
      <c r="B1022" s="6"/>
      <c r="C1022" s="6"/>
      <c r="D1022" s="6"/>
      <c r="E1022" s="6"/>
      <c r="F1022" s="6"/>
      <c r="G1022" s="6"/>
      <c r="H1022" s="6"/>
      <c r="I1022" s="6"/>
      <c r="J1022" s="6"/>
      <c r="K1022" s="6"/>
      <c r="L1022" s="6"/>
      <c r="M1022" s="6"/>
      <c r="N1022" s="6"/>
      <c r="O1022" s="6"/>
      <c r="P1022" s="6"/>
      <c r="Q1022" s="6"/>
    </row>
    <row r="1023" spans="2:17" ht="15.75">
      <c r="B1023" s="6"/>
      <c r="C1023" s="6"/>
      <c r="D1023" s="6"/>
      <c r="E1023" s="6"/>
      <c r="F1023" s="6"/>
      <c r="G1023" s="6"/>
      <c r="H1023" s="6"/>
      <c r="I1023" s="6"/>
      <c r="J1023" s="6"/>
      <c r="K1023" s="6"/>
      <c r="L1023" s="6"/>
      <c r="M1023" s="6"/>
      <c r="N1023" s="6"/>
      <c r="O1023" s="6"/>
      <c r="P1023" s="6"/>
      <c r="Q1023" s="6"/>
    </row>
    <row r="1024" spans="2:17" ht="15.75">
      <c r="B1024" s="6"/>
      <c r="C1024" s="6"/>
      <c r="D1024" s="6"/>
      <c r="E1024" s="6"/>
      <c r="F1024" s="6"/>
      <c r="G1024" s="6"/>
      <c r="H1024" s="6"/>
      <c r="I1024" s="6"/>
      <c r="J1024" s="6"/>
      <c r="K1024" s="6"/>
      <c r="L1024" s="6"/>
      <c r="M1024" s="6"/>
      <c r="N1024" s="6"/>
      <c r="O1024" s="6"/>
      <c r="P1024" s="6"/>
      <c r="Q1024" s="6"/>
    </row>
    <row r="1025" spans="2:17" ht="15.75">
      <c r="B1025" s="6"/>
      <c r="C1025" s="6"/>
      <c r="D1025" s="6"/>
      <c r="E1025" s="6"/>
      <c r="F1025" s="6"/>
      <c r="G1025" s="6"/>
      <c r="H1025" s="6"/>
      <c r="I1025" s="6"/>
      <c r="J1025" s="6"/>
      <c r="K1025" s="6"/>
      <c r="L1025" s="6"/>
      <c r="M1025" s="6"/>
      <c r="N1025" s="6"/>
      <c r="O1025" s="6"/>
      <c r="P1025" s="6"/>
      <c r="Q1025" s="6"/>
    </row>
    <row r="1026" spans="2:17" ht="15.75">
      <c r="B1026" s="6"/>
      <c r="C1026" s="6"/>
      <c r="D1026" s="6"/>
      <c r="E1026" s="6"/>
      <c r="F1026" s="6"/>
      <c r="G1026" s="6"/>
      <c r="H1026" s="6"/>
      <c r="I1026" s="6"/>
      <c r="J1026" s="6"/>
      <c r="K1026" s="6"/>
      <c r="L1026" s="6"/>
      <c r="M1026" s="6"/>
      <c r="N1026" s="6"/>
      <c r="O1026" s="6"/>
      <c r="P1026" s="6"/>
      <c r="Q1026" s="6"/>
    </row>
    <row r="1027" spans="2:17" ht="15.75">
      <c r="B1027" s="6"/>
      <c r="C1027" s="6"/>
      <c r="D1027" s="6"/>
      <c r="E1027" s="6"/>
      <c r="F1027" s="6"/>
      <c r="G1027" s="6"/>
      <c r="H1027" s="6"/>
      <c r="I1027" s="6"/>
      <c r="J1027" s="6"/>
      <c r="K1027" s="6"/>
      <c r="L1027" s="6"/>
      <c r="M1027" s="6"/>
      <c r="N1027" s="6"/>
      <c r="O1027" s="6"/>
      <c r="P1027" s="6"/>
      <c r="Q1027" s="6"/>
    </row>
    <row r="1028" spans="2:17" ht="15.75">
      <c r="B1028" s="6"/>
      <c r="C1028" s="6"/>
      <c r="D1028" s="6"/>
      <c r="E1028" s="6"/>
      <c r="F1028" s="6"/>
      <c r="G1028" s="6"/>
      <c r="H1028" s="6"/>
      <c r="I1028" s="6"/>
      <c r="J1028" s="6"/>
      <c r="K1028" s="6"/>
      <c r="L1028" s="6"/>
      <c r="M1028" s="6"/>
      <c r="N1028" s="6"/>
      <c r="O1028" s="6"/>
      <c r="P1028" s="6"/>
      <c r="Q1028" s="6"/>
    </row>
    <row r="1029" spans="2:17" ht="15.75">
      <c r="B1029" s="6"/>
      <c r="C1029" s="6"/>
      <c r="D1029" s="6"/>
      <c r="E1029" s="6"/>
      <c r="F1029" s="6"/>
      <c r="G1029" s="6"/>
      <c r="H1029" s="6"/>
      <c r="I1029" s="6"/>
      <c r="J1029" s="6"/>
      <c r="K1029" s="6"/>
      <c r="L1029" s="6"/>
      <c r="M1029" s="6"/>
      <c r="N1029" s="6"/>
      <c r="O1029" s="6"/>
      <c r="P1029" s="6"/>
      <c r="Q1029" s="6"/>
    </row>
    <row r="1030" spans="2:17" ht="15.75">
      <c r="B1030" s="6"/>
      <c r="C1030" s="6"/>
      <c r="D1030" s="6"/>
      <c r="E1030" s="6"/>
      <c r="F1030" s="6"/>
      <c r="G1030" s="6"/>
      <c r="H1030" s="6"/>
      <c r="I1030" s="6"/>
      <c r="J1030" s="6"/>
      <c r="K1030" s="6"/>
      <c r="L1030" s="6"/>
      <c r="M1030" s="6"/>
      <c r="N1030" s="6"/>
      <c r="O1030" s="6"/>
      <c r="P1030" s="6"/>
      <c r="Q1030" s="6"/>
    </row>
    <row r="1031" spans="2:17" ht="15.75">
      <c r="B1031" s="6"/>
      <c r="C1031" s="6"/>
      <c r="D1031" s="6"/>
      <c r="E1031" s="6"/>
      <c r="F1031" s="6"/>
      <c r="G1031" s="6"/>
      <c r="H1031" s="6"/>
      <c r="I1031" s="6"/>
      <c r="J1031" s="6"/>
      <c r="K1031" s="6"/>
      <c r="L1031" s="6"/>
      <c r="M1031" s="6"/>
      <c r="N1031" s="6"/>
      <c r="O1031" s="6"/>
      <c r="P1031" s="6"/>
      <c r="Q1031" s="6"/>
    </row>
    <row r="1032" spans="2:17" ht="15.75">
      <c r="B1032" s="6"/>
      <c r="C1032" s="6"/>
      <c r="D1032" s="6"/>
      <c r="E1032" s="6"/>
      <c r="F1032" s="6"/>
      <c r="G1032" s="6"/>
      <c r="H1032" s="6"/>
      <c r="I1032" s="6"/>
      <c r="J1032" s="6"/>
      <c r="K1032" s="6"/>
      <c r="L1032" s="6"/>
      <c r="M1032" s="6"/>
      <c r="N1032" s="6"/>
      <c r="O1032" s="6"/>
      <c r="P1032" s="6"/>
      <c r="Q1032" s="6"/>
    </row>
    <row r="1033" spans="2:17" ht="15.75">
      <c r="B1033" s="6"/>
      <c r="C1033" s="6"/>
      <c r="D1033" s="6"/>
      <c r="E1033" s="6"/>
      <c r="F1033" s="6"/>
      <c r="G1033" s="6"/>
      <c r="H1033" s="6"/>
      <c r="I1033" s="6"/>
      <c r="J1033" s="6"/>
      <c r="K1033" s="6"/>
      <c r="L1033" s="6"/>
      <c r="M1033" s="6"/>
      <c r="N1033" s="6"/>
      <c r="O1033" s="6"/>
      <c r="P1033" s="6"/>
      <c r="Q1033" s="6"/>
    </row>
    <row r="1034" spans="2:17" ht="15.75">
      <c r="B1034" s="6"/>
      <c r="C1034" s="6"/>
      <c r="D1034" s="6"/>
      <c r="E1034" s="6"/>
      <c r="F1034" s="6"/>
      <c r="G1034" s="6"/>
      <c r="H1034" s="6"/>
      <c r="I1034" s="6"/>
      <c r="J1034" s="6"/>
      <c r="K1034" s="6"/>
      <c r="L1034" s="6"/>
      <c r="M1034" s="6"/>
      <c r="N1034" s="6"/>
      <c r="O1034" s="6"/>
      <c r="P1034" s="6"/>
      <c r="Q1034" s="6"/>
    </row>
    <row r="1035" spans="2:17" ht="15.75">
      <c r="B1035" s="6"/>
      <c r="C1035" s="6"/>
      <c r="D1035" s="6"/>
      <c r="E1035" s="6"/>
      <c r="F1035" s="6"/>
      <c r="G1035" s="6"/>
      <c r="H1035" s="6"/>
      <c r="I1035" s="6"/>
      <c r="J1035" s="6"/>
      <c r="K1035" s="6"/>
      <c r="L1035" s="6"/>
      <c r="M1035" s="6"/>
      <c r="N1035" s="6"/>
      <c r="O1035" s="6"/>
      <c r="P1035" s="6"/>
      <c r="Q1035" s="6"/>
    </row>
    <row r="1036" spans="2:17" ht="15.75">
      <c r="B1036" s="6"/>
      <c r="C1036" s="6"/>
      <c r="D1036" s="6"/>
      <c r="E1036" s="6"/>
      <c r="F1036" s="6"/>
      <c r="G1036" s="6"/>
      <c r="H1036" s="6"/>
      <c r="I1036" s="6"/>
      <c r="J1036" s="6"/>
      <c r="K1036" s="6"/>
      <c r="L1036" s="6"/>
      <c r="M1036" s="6"/>
      <c r="N1036" s="6"/>
      <c r="O1036" s="6"/>
      <c r="P1036" s="6"/>
      <c r="Q1036" s="6"/>
    </row>
    <row r="1037" spans="2:17" ht="15.75">
      <c r="B1037" s="6"/>
      <c r="C1037" s="6"/>
      <c r="D1037" s="6"/>
      <c r="E1037" s="6"/>
      <c r="F1037" s="6"/>
      <c r="G1037" s="6"/>
      <c r="H1037" s="6"/>
      <c r="I1037" s="6"/>
      <c r="J1037" s="6"/>
      <c r="K1037" s="6"/>
      <c r="L1037" s="6"/>
      <c r="M1037" s="6"/>
      <c r="N1037" s="6"/>
      <c r="O1037" s="6"/>
      <c r="P1037" s="6"/>
      <c r="Q1037" s="6"/>
    </row>
    <row r="1038" spans="2:17" ht="15.75">
      <c r="B1038" s="6"/>
      <c r="C1038" s="6"/>
      <c r="D1038" s="6"/>
      <c r="E1038" s="6"/>
      <c r="F1038" s="6"/>
      <c r="G1038" s="6"/>
      <c r="H1038" s="6"/>
      <c r="I1038" s="6"/>
      <c r="J1038" s="6"/>
      <c r="K1038" s="6"/>
      <c r="L1038" s="6"/>
      <c r="M1038" s="6"/>
      <c r="N1038" s="6"/>
      <c r="O1038" s="6"/>
      <c r="P1038" s="6"/>
      <c r="Q1038" s="6"/>
    </row>
    <row r="1039" spans="2:17" ht="15.75">
      <c r="B1039" s="6"/>
      <c r="C1039" s="6"/>
      <c r="D1039" s="6"/>
      <c r="E1039" s="6"/>
      <c r="F1039" s="6"/>
      <c r="G1039" s="6"/>
      <c r="H1039" s="6"/>
      <c r="I1039" s="6"/>
      <c r="J1039" s="6"/>
      <c r="K1039" s="6"/>
      <c r="L1039" s="6"/>
      <c r="M1039" s="6"/>
      <c r="N1039" s="6"/>
      <c r="O1039" s="6"/>
      <c r="P1039" s="6"/>
      <c r="Q1039" s="6"/>
    </row>
    <row r="1040" spans="2:17" ht="15.75">
      <c r="B1040" s="6"/>
      <c r="C1040" s="6"/>
      <c r="D1040" s="6"/>
      <c r="E1040" s="6"/>
      <c r="F1040" s="6"/>
      <c r="G1040" s="6"/>
      <c r="H1040" s="6"/>
      <c r="I1040" s="6"/>
      <c r="J1040" s="6"/>
      <c r="K1040" s="6"/>
      <c r="L1040" s="6"/>
      <c r="M1040" s="6"/>
      <c r="N1040" s="6"/>
      <c r="O1040" s="6"/>
      <c r="P1040" s="6"/>
      <c r="Q1040" s="6"/>
    </row>
    <row r="1041" spans="2:17" ht="15.75">
      <c r="B1041" s="6"/>
      <c r="C1041" s="6"/>
      <c r="D1041" s="6"/>
      <c r="E1041" s="6"/>
      <c r="F1041" s="6"/>
      <c r="G1041" s="6"/>
      <c r="H1041" s="6"/>
      <c r="I1041" s="6"/>
      <c r="J1041" s="6"/>
      <c r="K1041" s="6"/>
      <c r="L1041" s="6"/>
      <c r="M1041" s="6"/>
      <c r="N1041" s="6"/>
      <c r="O1041" s="6"/>
      <c r="P1041" s="6"/>
      <c r="Q1041" s="6"/>
    </row>
    <row r="1042" spans="2:17" ht="15.75">
      <c r="B1042" s="6"/>
      <c r="C1042" s="6"/>
      <c r="D1042" s="6"/>
      <c r="E1042" s="6"/>
      <c r="F1042" s="6"/>
      <c r="G1042" s="6"/>
      <c r="H1042" s="6"/>
      <c r="I1042" s="6"/>
      <c r="J1042" s="6"/>
      <c r="K1042" s="6"/>
      <c r="L1042" s="6"/>
      <c r="M1042" s="6"/>
      <c r="N1042" s="6"/>
      <c r="O1042" s="6"/>
      <c r="P1042" s="6"/>
      <c r="Q1042" s="6"/>
    </row>
    <row r="1043" spans="2:17" ht="15.75">
      <c r="B1043" s="6"/>
      <c r="C1043" s="6"/>
      <c r="D1043" s="6"/>
      <c r="E1043" s="6"/>
      <c r="F1043" s="6"/>
      <c r="G1043" s="6"/>
      <c r="H1043" s="6"/>
      <c r="I1043" s="6"/>
      <c r="J1043" s="6"/>
      <c r="K1043" s="6"/>
      <c r="L1043" s="6"/>
      <c r="M1043" s="6"/>
      <c r="N1043" s="6"/>
      <c r="O1043" s="6"/>
      <c r="P1043" s="6"/>
      <c r="Q1043" s="6"/>
    </row>
    <row r="1044" spans="2:17" ht="15.75">
      <c r="B1044" s="6"/>
      <c r="C1044" s="6"/>
      <c r="D1044" s="6"/>
      <c r="E1044" s="6"/>
      <c r="F1044" s="6"/>
      <c r="G1044" s="6"/>
      <c r="H1044" s="6"/>
      <c r="I1044" s="6"/>
      <c r="J1044" s="6"/>
      <c r="K1044" s="6"/>
      <c r="L1044" s="6"/>
      <c r="M1044" s="6"/>
      <c r="N1044" s="6"/>
      <c r="O1044" s="6"/>
      <c r="P1044" s="6"/>
      <c r="Q1044" s="6"/>
    </row>
    <row r="1045" spans="2:17" ht="15.75">
      <c r="B1045" s="6"/>
      <c r="C1045" s="6"/>
      <c r="D1045" s="6"/>
      <c r="E1045" s="6"/>
      <c r="F1045" s="6"/>
      <c r="G1045" s="6"/>
      <c r="H1045" s="6"/>
      <c r="I1045" s="6"/>
      <c r="J1045" s="6"/>
      <c r="K1045" s="6"/>
      <c r="L1045" s="6"/>
      <c r="M1045" s="6"/>
      <c r="N1045" s="6"/>
      <c r="O1045" s="6"/>
      <c r="P1045" s="6"/>
      <c r="Q1045" s="6"/>
    </row>
    <row r="1046" spans="2:17" ht="15.75">
      <c r="B1046" s="6"/>
      <c r="C1046" s="6"/>
      <c r="D1046" s="6"/>
      <c r="E1046" s="6"/>
      <c r="F1046" s="6"/>
      <c r="G1046" s="6"/>
      <c r="H1046" s="6"/>
      <c r="I1046" s="6"/>
      <c r="J1046" s="6"/>
      <c r="K1046" s="6"/>
      <c r="L1046" s="6"/>
      <c r="M1046" s="6"/>
      <c r="N1046" s="6"/>
      <c r="O1046" s="6"/>
      <c r="P1046" s="6"/>
      <c r="Q1046" s="6"/>
    </row>
    <row r="1047" spans="2:17" ht="15.75">
      <c r="B1047" s="6"/>
      <c r="C1047" s="6"/>
      <c r="D1047" s="6"/>
      <c r="E1047" s="6"/>
      <c r="F1047" s="6"/>
      <c r="G1047" s="6"/>
      <c r="H1047" s="6"/>
      <c r="I1047" s="6"/>
      <c r="J1047" s="6"/>
      <c r="K1047" s="6"/>
      <c r="L1047" s="6"/>
      <c r="M1047" s="6"/>
      <c r="N1047" s="6"/>
      <c r="O1047" s="6"/>
      <c r="P1047" s="6"/>
      <c r="Q1047" s="6"/>
    </row>
    <row r="1048" spans="2:17" ht="15.75">
      <c r="B1048" s="6"/>
      <c r="C1048" s="6"/>
      <c r="D1048" s="6"/>
      <c r="E1048" s="6"/>
      <c r="F1048" s="6"/>
      <c r="G1048" s="6"/>
      <c r="H1048" s="6"/>
      <c r="I1048" s="6"/>
      <c r="J1048" s="6"/>
      <c r="K1048" s="6"/>
      <c r="L1048" s="6"/>
      <c r="M1048" s="6"/>
      <c r="N1048" s="6"/>
      <c r="O1048" s="6"/>
      <c r="P1048" s="6"/>
      <c r="Q1048" s="6"/>
    </row>
    <row r="1049" spans="2:17" ht="15.75">
      <c r="B1049" s="6"/>
      <c r="C1049" s="6"/>
      <c r="D1049" s="6"/>
      <c r="E1049" s="6"/>
      <c r="F1049" s="6"/>
      <c r="G1049" s="6"/>
      <c r="H1049" s="6"/>
      <c r="I1049" s="6"/>
      <c r="J1049" s="6"/>
      <c r="K1049" s="6"/>
      <c r="L1049" s="6"/>
      <c r="M1049" s="6"/>
      <c r="N1049" s="6"/>
      <c r="O1049" s="6"/>
      <c r="P1049" s="6"/>
      <c r="Q1049" s="6"/>
    </row>
    <row r="1050" spans="2:17" ht="15.75">
      <c r="B1050" s="6"/>
      <c r="C1050" s="6"/>
      <c r="D1050" s="6"/>
      <c r="E1050" s="6"/>
      <c r="F1050" s="6"/>
      <c r="G1050" s="6"/>
      <c r="H1050" s="6"/>
      <c r="I1050" s="6"/>
      <c r="J1050" s="6"/>
      <c r="K1050" s="6"/>
      <c r="L1050" s="6"/>
      <c r="M1050" s="6"/>
      <c r="N1050" s="6"/>
      <c r="O1050" s="6"/>
      <c r="P1050" s="6"/>
      <c r="Q1050" s="6"/>
    </row>
    <row r="1051" spans="2:17" ht="15.75">
      <c r="B1051" s="6"/>
      <c r="C1051" s="6"/>
      <c r="D1051" s="6"/>
      <c r="E1051" s="6"/>
      <c r="F1051" s="6"/>
      <c r="G1051" s="6"/>
      <c r="H1051" s="6"/>
      <c r="I1051" s="6"/>
      <c r="J1051" s="6"/>
      <c r="K1051" s="6"/>
      <c r="L1051" s="6"/>
      <c r="M1051" s="6"/>
      <c r="N1051" s="6"/>
      <c r="O1051" s="6"/>
      <c r="P1051" s="6"/>
      <c r="Q1051" s="6"/>
    </row>
    <row r="1052" spans="2:17" ht="15.75">
      <c r="B1052" s="6"/>
      <c r="C1052" s="6"/>
      <c r="D1052" s="6"/>
      <c r="E1052" s="6"/>
      <c r="F1052" s="6"/>
      <c r="G1052" s="6"/>
      <c r="H1052" s="6"/>
      <c r="I1052" s="6"/>
      <c r="J1052" s="6"/>
      <c r="K1052" s="6"/>
      <c r="L1052" s="6"/>
      <c r="M1052" s="6"/>
      <c r="N1052" s="6"/>
      <c r="O1052" s="6"/>
      <c r="P1052" s="6"/>
      <c r="Q1052" s="6"/>
    </row>
    <row r="1053" spans="2:17" ht="15.75">
      <c r="B1053" s="6"/>
      <c r="C1053" s="6"/>
      <c r="D1053" s="6"/>
      <c r="E1053" s="6"/>
      <c r="F1053" s="6"/>
      <c r="G1053" s="6"/>
      <c r="H1053" s="6"/>
      <c r="I1053" s="6"/>
      <c r="J1053" s="6"/>
      <c r="K1053" s="6"/>
      <c r="L1053" s="6"/>
      <c r="M1053" s="6"/>
      <c r="N1053" s="6"/>
      <c r="O1053" s="6"/>
      <c r="P1053" s="6"/>
      <c r="Q1053" s="6"/>
    </row>
    <row r="1054" spans="2:17" ht="15.75">
      <c r="B1054" s="6"/>
      <c r="C1054" s="6"/>
      <c r="D1054" s="6"/>
      <c r="E1054" s="6"/>
      <c r="F1054" s="6"/>
      <c r="G1054" s="6"/>
      <c r="H1054" s="6"/>
      <c r="I1054" s="6"/>
      <c r="J1054" s="6"/>
      <c r="K1054" s="6"/>
      <c r="L1054" s="6"/>
      <c r="M1054" s="6"/>
      <c r="N1054" s="6"/>
      <c r="O1054" s="6"/>
      <c r="P1054" s="6"/>
      <c r="Q1054" s="6"/>
    </row>
    <row r="1055" spans="2:17" ht="15.75">
      <c r="B1055" s="6"/>
      <c r="C1055" s="6"/>
      <c r="D1055" s="6"/>
      <c r="E1055" s="6"/>
      <c r="F1055" s="6"/>
      <c r="G1055" s="6"/>
      <c r="H1055" s="6"/>
      <c r="I1055" s="6"/>
      <c r="J1055" s="6"/>
      <c r="K1055" s="6"/>
      <c r="L1055" s="6"/>
      <c r="M1055" s="6"/>
      <c r="N1055" s="6"/>
      <c r="O1055" s="6"/>
      <c r="P1055" s="6"/>
      <c r="Q1055" s="6"/>
    </row>
    <row r="1056" spans="2:17" ht="15.75">
      <c r="B1056" s="6"/>
      <c r="C1056" s="6"/>
      <c r="D1056" s="6"/>
      <c r="E1056" s="6"/>
      <c r="F1056" s="6"/>
      <c r="G1056" s="6"/>
      <c r="H1056" s="6"/>
      <c r="I1056" s="6"/>
      <c r="J1056" s="6"/>
      <c r="K1056" s="6"/>
      <c r="L1056" s="6"/>
      <c r="M1056" s="6"/>
      <c r="N1056" s="6"/>
      <c r="O1056" s="6"/>
      <c r="P1056" s="6"/>
      <c r="Q1056" s="6"/>
    </row>
    <row r="1057" spans="2:17" ht="15.75">
      <c r="B1057" s="6"/>
      <c r="C1057" s="6"/>
      <c r="D1057" s="6"/>
      <c r="E1057" s="6"/>
      <c r="F1057" s="6"/>
      <c r="G1057" s="6"/>
      <c r="H1057" s="6"/>
      <c r="I1057" s="6"/>
      <c r="J1057" s="6"/>
      <c r="K1057" s="6"/>
      <c r="L1057" s="6"/>
      <c r="M1057" s="6"/>
      <c r="N1057" s="6"/>
      <c r="O1057" s="6"/>
      <c r="P1057" s="6"/>
      <c r="Q1057" s="6"/>
    </row>
    <row r="1058" spans="2:17" ht="15.75">
      <c r="B1058" s="6"/>
      <c r="C1058" s="6"/>
      <c r="D1058" s="6"/>
      <c r="E1058" s="6"/>
      <c r="F1058" s="6"/>
      <c r="G1058" s="6"/>
      <c r="H1058" s="6"/>
      <c r="I1058" s="6"/>
      <c r="J1058" s="6"/>
      <c r="K1058" s="6"/>
      <c r="L1058" s="6"/>
      <c r="M1058" s="6"/>
      <c r="N1058" s="6"/>
      <c r="O1058" s="6"/>
      <c r="P1058" s="6"/>
      <c r="Q1058" s="6"/>
    </row>
    <row r="1059" spans="2:17" ht="15.75">
      <c r="B1059" s="6"/>
      <c r="C1059" s="6"/>
      <c r="D1059" s="6"/>
      <c r="E1059" s="6"/>
      <c r="F1059" s="6"/>
      <c r="G1059" s="6"/>
      <c r="H1059" s="6"/>
      <c r="I1059" s="6"/>
      <c r="J1059" s="6"/>
      <c r="K1059" s="6"/>
      <c r="L1059" s="6"/>
      <c r="M1059" s="6"/>
      <c r="N1059" s="6"/>
      <c r="O1059" s="6"/>
      <c r="P1059" s="6"/>
      <c r="Q1059" s="6"/>
    </row>
    <row r="1060" spans="2:17" ht="15.75">
      <c r="B1060" s="6"/>
      <c r="C1060" s="6"/>
      <c r="D1060" s="6"/>
      <c r="E1060" s="6"/>
      <c r="F1060" s="6"/>
      <c r="G1060" s="6"/>
      <c r="H1060" s="6"/>
      <c r="I1060" s="6"/>
      <c r="J1060" s="6"/>
      <c r="K1060" s="6"/>
      <c r="L1060" s="6"/>
      <c r="M1060" s="6"/>
      <c r="N1060" s="6"/>
      <c r="O1060" s="6"/>
      <c r="P1060" s="6"/>
      <c r="Q1060" s="6"/>
    </row>
    <row r="1061" spans="2:17" ht="15.75">
      <c r="B1061" s="6"/>
      <c r="C1061" s="6"/>
      <c r="D1061" s="6"/>
      <c r="E1061" s="6"/>
      <c r="F1061" s="6"/>
      <c r="G1061" s="6"/>
      <c r="H1061" s="6"/>
      <c r="I1061" s="6"/>
      <c r="J1061" s="6"/>
      <c r="K1061" s="6"/>
      <c r="L1061" s="6"/>
      <c r="M1061" s="6"/>
      <c r="N1061" s="6"/>
      <c r="O1061" s="6"/>
      <c r="P1061" s="6"/>
      <c r="Q1061" s="6"/>
    </row>
    <row r="1062" spans="2:17" ht="15.75">
      <c r="B1062" s="6"/>
      <c r="C1062" s="6"/>
      <c r="D1062" s="6"/>
      <c r="E1062" s="6"/>
      <c r="F1062" s="6"/>
      <c r="G1062" s="6"/>
      <c r="H1062" s="6"/>
      <c r="I1062" s="6"/>
      <c r="J1062" s="6"/>
      <c r="K1062" s="6"/>
      <c r="L1062" s="6"/>
      <c r="M1062" s="6"/>
      <c r="N1062" s="6"/>
      <c r="O1062" s="6"/>
      <c r="P1062" s="6"/>
      <c r="Q1062" s="6"/>
    </row>
    <row r="1063" spans="2:17" ht="15.75">
      <c r="B1063" s="6"/>
      <c r="C1063" s="6"/>
      <c r="D1063" s="6"/>
      <c r="E1063" s="6"/>
      <c r="F1063" s="6"/>
      <c r="G1063" s="6"/>
      <c r="H1063" s="6"/>
      <c r="I1063" s="6"/>
      <c r="J1063" s="6"/>
      <c r="K1063" s="6"/>
      <c r="L1063" s="6"/>
      <c r="M1063" s="6"/>
      <c r="N1063" s="6"/>
      <c r="O1063" s="6"/>
      <c r="P1063" s="6"/>
      <c r="Q1063" s="6"/>
    </row>
    <row r="1064" spans="2:17" ht="15.75">
      <c r="B1064" s="6"/>
      <c r="C1064" s="6"/>
      <c r="D1064" s="6"/>
      <c r="E1064" s="6"/>
      <c r="F1064" s="6"/>
      <c r="G1064" s="6"/>
      <c r="H1064" s="6"/>
      <c r="I1064" s="6"/>
      <c r="J1064" s="6"/>
      <c r="K1064" s="6"/>
      <c r="L1064" s="6"/>
      <c r="M1064" s="6"/>
      <c r="N1064" s="6"/>
      <c r="O1064" s="6"/>
      <c r="P1064" s="6"/>
      <c r="Q1064" s="6"/>
    </row>
    <row r="1065" spans="2:17" ht="15.75">
      <c r="B1065" s="6"/>
      <c r="C1065" s="6"/>
      <c r="D1065" s="6"/>
      <c r="E1065" s="6"/>
      <c r="F1065" s="6"/>
      <c r="G1065" s="6"/>
      <c r="H1065" s="6"/>
      <c r="I1065" s="6"/>
      <c r="J1065" s="6"/>
      <c r="K1065" s="6"/>
      <c r="L1065" s="6"/>
      <c r="M1065" s="6"/>
      <c r="N1065" s="6"/>
      <c r="O1065" s="6"/>
      <c r="P1065" s="6"/>
      <c r="Q1065" s="6"/>
    </row>
    <row r="1066" spans="2:17" ht="15.75">
      <c r="B1066" s="6"/>
      <c r="C1066" s="6"/>
      <c r="D1066" s="6"/>
      <c r="E1066" s="6"/>
      <c r="F1066" s="6"/>
      <c r="G1066" s="6"/>
      <c r="H1066" s="6"/>
      <c r="I1066" s="6"/>
      <c r="J1066" s="6"/>
      <c r="K1066" s="6"/>
      <c r="L1066" s="6"/>
      <c r="M1066" s="6"/>
      <c r="N1066" s="6"/>
      <c r="O1066" s="6"/>
      <c r="P1066" s="6"/>
      <c r="Q1066" s="6"/>
    </row>
    <row r="1067" spans="2:17" ht="15.75">
      <c r="B1067" s="6"/>
      <c r="C1067" s="6"/>
      <c r="D1067" s="6"/>
      <c r="E1067" s="6"/>
      <c r="F1067" s="6"/>
      <c r="G1067" s="6"/>
      <c r="H1067" s="6"/>
      <c r="I1067" s="6"/>
      <c r="J1067" s="6"/>
      <c r="K1067" s="6"/>
      <c r="L1067" s="6"/>
      <c r="M1067" s="6"/>
      <c r="N1067" s="6"/>
      <c r="O1067" s="6"/>
      <c r="P1067" s="6"/>
      <c r="Q1067" s="6"/>
    </row>
    <row r="1068" spans="2:17" ht="15.75">
      <c r="B1068" s="6"/>
      <c r="C1068" s="6"/>
      <c r="D1068" s="6"/>
      <c r="E1068" s="6"/>
      <c r="F1068" s="6"/>
      <c r="G1068" s="6"/>
      <c r="H1068" s="6"/>
      <c r="I1068" s="6"/>
      <c r="J1068" s="6"/>
      <c r="K1068" s="6"/>
      <c r="L1068" s="6"/>
      <c r="M1068" s="6"/>
      <c r="N1068" s="6"/>
      <c r="O1068" s="6"/>
      <c r="P1068" s="6"/>
      <c r="Q1068" s="6"/>
    </row>
    <row r="1069" spans="2:17" ht="15.75">
      <c r="B1069" s="6"/>
      <c r="C1069" s="6"/>
      <c r="D1069" s="6"/>
      <c r="E1069" s="6"/>
      <c r="F1069" s="6"/>
      <c r="G1069" s="6"/>
      <c r="H1069" s="6"/>
      <c r="I1069" s="6"/>
      <c r="J1069" s="6"/>
      <c r="K1069" s="6"/>
      <c r="L1069" s="6"/>
      <c r="M1069" s="6"/>
      <c r="N1069" s="6"/>
      <c r="O1069" s="6"/>
      <c r="P1069" s="6"/>
      <c r="Q1069" s="6"/>
    </row>
    <row r="1070" spans="2:17" ht="15.75">
      <c r="B1070" s="6"/>
      <c r="C1070" s="6"/>
      <c r="D1070" s="6"/>
      <c r="E1070" s="6"/>
      <c r="F1070" s="6"/>
      <c r="G1070" s="6"/>
      <c r="H1070" s="6"/>
      <c r="I1070" s="6"/>
      <c r="J1070" s="6"/>
      <c r="K1070" s="6"/>
      <c r="L1070" s="6"/>
      <c r="M1070" s="6"/>
      <c r="N1070" s="6"/>
      <c r="O1070" s="6"/>
      <c r="P1070" s="6"/>
      <c r="Q1070" s="6"/>
    </row>
    <row r="1071" spans="2:17" ht="15.75">
      <c r="B1071" s="6"/>
      <c r="C1071" s="6"/>
      <c r="D1071" s="6"/>
      <c r="E1071" s="6"/>
      <c r="F1071" s="6"/>
      <c r="G1071" s="6"/>
      <c r="H1071" s="6"/>
      <c r="I1071" s="6"/>
      <c r="J1071" s="6"/>
      <c r="K1071" s="6"/>
      <c r="L1071" s="6"/>
      <c r="M1071" s="6"/>
      <c r="N1071" s="6"/>
      <c r="O1071" s="6"/>
      <c r="P1071" s="6"/>
      <c r="Q1071" s="6"/>
    </row>
    <row r="1072" spans="2:17" ht="15.75">
      <c r="B1072" s="6"/>
      <c r="C1072" s="6"/>
      <c r="D1072" s="6"/>
      <c r="E1072" s="6"/>
      <c r="F1072" s="6"/>
      <c r="G1072" s="6"/>
      <c r="H1072" s="6"/>
      <c r="I1072" s="6"/>
      <c r="J1072" s="6"/>
      <c r="K1072" s="6"/>
      <c r="L1072" s="6"/>
      <c r="M1072" s="6"/>
      <c r="N1072" s="6"/>
      <c r="O1072" s="6"/>
      <c r="P1072" s="6"/>
      <c r="Q1072" s="6"/>
    </row>
    <row r="1073" spans="2:17" ht="15.75">
      <c r="B1073" s="6"/>
      <c r="C1073" s="6"/>
      <c r="D1073" s="6"/>
      <c r="E1073" s="6"/>
      <c r="F1073" s="6"/>
      <c r="G1073" s="6"/>
      <c r="H1073" s="6"/>
      <c r="I1073" s="6"/>
      <c r="J1073" s="6"/>
      <c r="K1073" s="6"/>
      <c r="L1073" s="6"/>
      <c r="M1073" s="6"/>
      <c r="N1073" s="6"/>
      <c r="O1073" s="6"/>
      <c r="P1073" s="6"/>
      <c r="Q1073" s="6"/>
    </row>
    <row r="1074" spans="2:17" ht="15.75">
      <c r="B1074" s="6"/>
      <c r="C1074" s="6"/>
      <c r="D1074" s="6"/>
      <c r="E1074" s="6"/>
      <c r="F1074" s="6"/>
      <c r="G1074" s="6"/>
      <c r="H1074" s="6"/>
      <c r="I1074" s="6"/>
      <c r="J1074" s="6"/>
      <c r="K1074" s="6"/>
      <c r="L1074" s="6"/>
      <c r="M1074" s="6"/>
      <c r="N1074" s="6"/>
      <c r="O1074" s="6"/>
      <c r="P1074" s="6"/>
      <c r="Q1074" s="6"/>
    </row>
    <row r="1075" spans="2:17" ht="15.75">
      <c r="B1075" s="6"/>
      <c r="C1075" s="6"/>
      <c r="D1075" s="6"/>
      <c r="E1075" s="6"/>
      <c r="F1075" s="6"/>
      <c r="G1075" s="6"/>
      <c r="H1075" s="6"/>
      <c r="I1075" s="6"/>
      <c r="J1075" s="6"/>
      <c r="K1075" s="6"/>
      <c r="L1075" s="6"/>
      <c r="M1075" s="6"/>
      <c r="N1075" s="6"/>
      <c r="O1075" s="6"/>
      <c r="P1075" s="6"/>
      <c r="Q1075" s="6"/>
    </row>
    <row r="1076" spans="2:17" ht="15.75">
      <c r="B1076" s="6"/>
      <c r="C1076" s="6"/>
      <c r="D1076" s="6"/>
      <c r="E1076" s="6"/>
      <c r="F1076" s="6"/>
      <c r="G1076" s="6"/>
      <c r="H1076" s="6"/>
      <c r="I1076" s="6"/>
      <c r="J1076" s="6"/>
      <c r="K1076" s="6"/>
      <c r="L1076" s="6"/>
      <c r="M1076" s="6"/>
      <c r="N1076" s="6"/>
      <c r="O1076" s="6"/>
      <c r="P1076" s="6"/>
      <c r="Q1076" s="6"/>
    </row>
    <row r="1077" spans="2:17" ht="15.75">
      <c r="B1077" s="6"/>
      <c r="C1077" s="6"/>
      <c r="D1077" s="6"/>
      <c r="E1077" s="6"/>
      <c r="F1077" s="6"/>
      <c r="G1077" s="6"/>
      <c r="H1077" s="6"/>
      <c r="I1077" s="6"/>
      <c r="J1077" s="6"/>
      <c r="K1077" s="6"/>
      <c r="L1077" s="6"/>
      <c r="M1077" s="6"/>
      <c r="N1077" s="6"/>
      <c r="O1077" s="6"/>
      <c r="P1077" s="6"/>
      <c r="Q1077" s="6"/>
    </row>
    <row r="1078" spans="2:17" ht="15.75">
      <c r="B1078" s="6"/>
      <c r="C1078" s="6"/>
      <c r="D1078" s="6"/>
      <c r="E1078" s="6"/>
      <c r="F1078" s="6"/>
      <c r="G1078" s="6"/>
      <c r="H1078" s="6"/>
      <c r="I1078" s="6"/>
      <c r="J1078" s="6"/>
      <c r="K1078" s="6"/>
      <c r="L1078" s="6"/>
      <c r="M1078" s="6"/>
      <c r="N1078" s="6"/>
      <c r="O1078" s="6"/>
      <c r="P1078" s="6"/>
      <c r="Q1078" s="6"/>
    </row>
    <row r="1079" spans="2:17" ht="15.75">
      <c r="B1079" s="6"/>
      <c r="C1079" s="6"/>
      <c r="D1079" s="6"/>
      <c r="E1079" s="6"/>
      <c r="F1079" s="6"/>
      <c r="G1079" s="6"/>
      <c r="H1079" s="6"/>
      <c r="I1079" s="6"/>
      <c r="J1079" s="6"/>
      <c r="K1079" s="6"/>
      <c r="L1079" s="6"/>
      <c r="M1079" s="6"/>
      <c r="N1079" s="6"/>
      <c r="O1079" s="6"/>
      <c r="P1079" s="6"/>
      <c r="Q1079" s="6"/>
    </row>
    <row r="1080" spans="2:17" ht="15.75">
      <c r="B1080" s="6"/>
      <c r="C1080" s="6"/>
      <c r="D1080" s="6"/>
      <c r="E1080" s="6"/>
      <c r="F1080" s="6"/>
      <c r="G1080" s="6"/>
      <c r="H1080" s="6"/>
      <c r="I1080" s="6"/>
      <c r="J1080" s="6"/>
      <c r="K1080" s="6"/>
      <c r="L1080" s="6"/>
      <c r="M1080" s="6"/>
      <c r="N1080" s="6"/>
      <c r="O1080" s="6"/>
      <c r="P1080" s="6"/>
      <c r="Q1080" s="6"/>
    </row>
    <row r="1081" spans="2:17" ht="15.75">
      <c r="B1081" s="6"/>
      <c r="C1081" s="6"/>
      <c r="D1081" s="6"/>
      <c r="E1081" s="6"/>
      <c r="F1081" s="6"/>
      <c r="G1081" s="6"/>
      <c r="H1081" s="6"/>
      <c r="I1081" s="6"/>
      <c r="J1081" s="6"/>
      <c r="K1081" s="6"/>
      <c r="L1081" s="6"/>
      <c r="M1081" s="6"/>
      <c r="N1081" s="6"/>
      <c r="O1081" s="6"/>
      <c r="P1081" s="6"/>
      <c r="Q1081" s="6"/>
    </row>
    <row r="1082" spans="2:17" ht="15.75">
      <c r="B1082" s="6"/>
      <c r="C1082" s="6"/>
      <c r="D1082" s="6"/>
      <c r="E1082" s="6"/>
      <c r="F1082" s="6"/>
      <c r="G1082" s="6"/>
      <c r="H1082" s="6"/>
      <c r="I1082" s="6"/>
      <c r="J1082" s="6"/>
      <c r="K1082" s="6"/>
      <c r="L1082" s="6"/>
      <c r="M1082" s="6"/>
      <c r="N1082" s="6"/>
      <c r="O1082" s="6"/>
      <c r="P1082" s="6"/>
      <c r="Q1082" s="6"/>
    </row>
    <row r="1083" spans="2:17" ht="15.75">
      <c r="B1083" s="6"/>
      <c r="C1083" s="6"/>
      <c r="D1083" s="6"/>
      <c r="E1083" s="6"/>
      <c r="F1083" s="6"/>
      <c r="G1083" s="6"/>
      <c r="H1083" s="6"/>
      <c r="I1083" s="6"/>
      <c r="J1083" s="6"/>
      <c r="K1083" s="6"/>
      <c r="L1083" s="6"/>
      <c r="M1083" s="6"/>
      <c r="N1083" s="6"/>
      <c r="O1083" s="6"/>
      <c r="P1083" s="6"/>
      <c r="Q1083" s="6"/>
    </row>
    <row r="1084" spans="2:17" ht="15.75">
      <c r="B1084" s="6"/>
      <c r="C1084" s="6"/>
      <c r="D1084" s="6"/>
      <c r="E1084" s="6"/>
      <c r="F1084" s="6"/>
      <c r="G1084" s="6"/>
      <c r="H1084" s="6"/>
      <c r="I1084" s="6"/>
      <c r="J1084" s="6"/>
      <c r="K1084" s="6"/>
      <c r="L1084" s="6"/>
      <c r="M1084" s="6"/>
      <c r="N1084" s="6"/>
      <c r="O1084" s="6"/>
      <c r="P1084" s="6"/>
      <c r="Q1084" s="6"/>
    </row>
    <row r="1085" spans="2:17" ht="15.75">
      <c r="B1085" s="6"/>
      <c r="C1085" s="6"/>
      <c r="D1085" s="6"/>
      <c r="E1085" s="6"/>
      <c r="F1085" s="6"/>
      <c r="G1085" s="6"/>
      <c r="H1085" s="6"/>
      <c r="I1085" s="6"/>
      <c r="J1085" s="6"/>
      <c r="K1085" s="6"/>
      <c r="L1085" s="6"/>
      <c r="M1085" s="6"/>
      <c r="N1085" s="6"/>
      <c r="O1085" s="6"/>
      <c r="P1085" s="6"/>
      <c r="Q1085" s="6"/>
    </row>
    <row r="1086" spans="2:17" ht="15.75">
      <c r="B1086" s="6"/>
      <c r="C1086" s="6"/>
      <c r="D1086" s="6"/>
      <c r="E1086" s="6"/>
      <c r="F1086" s="6"/>
      <c r="G1086" s="6"/>
      <c r="H1086" s="6"/>
      <c r="I1086" s="6"/>
      <c r="J1086" s="6"/>
      <c r="K1086" s="6"/>
      <c r="L1086" s="6"/>
      <c r="M1086" s="6"/>
      <c r="N1086" s="6"/>
      <c r="O1086" s="6"/>
      <c r="P1086" s="6"/>
      <c r="Q1086" s="6"/>
    </row>
    <row r="1087" spans="2:17" ht="15.75">
      <c r="B1087" s="6"/>
      <c r="C1087" s="6"/>
      <c r="D1087" s="6"/>
      <c r="E1087" s="6"/>
      <c r="F1087" s="6"/>
      <c r="G1087" s="6"/>
      <c r="H1087" s="6"/>
      <c r="I1087" s="6"/>
      <c r="J1087" s="6"/>
      <c r="K1087" s="6"/>
      <c r="L1087" s="6"/>
      <c r="M1087" s="6"/>
      <c r="N1087" s="6"/>
      <c r="O1087" s="6"/>
      <c r="P1087" s="6"/>
      <c r="Q1087" s="6"/>
    </row>
    <row r="1088" spans="2:17" ht="15.75">
      <c r="B1088" s="6"/>
      <c r="C1088" s="6"/>
      <c r="D1088" s="6"/>
      <c r="E1088" s="6"/>
      <c r="F1088" s="6"/>
      <c r="G1088" s="6"/>
      <c r="H1088" s="6"/>
      <c r="I1088" s="6"/>
      <c r="J1088" s="6"/>
      <c r="K1088" s="6"/>
      <c r="L1088" s="6"/>
      <c r="M1088" s="6"/>
      <c r="N1088" s="6"/>
      <c r="O1088" s="6"/>
      <c r="P1088" s="6"/>
      <c r="Q1088" s="6"/>
    </row>
    <row r="1089" spans="2:17" ht="15.75">
      <c r="B1089" s="6"/>
      <c r="C1089" s="6"/>
      <c r="D1089" s="6"/>
      <c r="E1089" s="6"/>
      <c r="F1089" s="6"/>
      <c r="G1089" s="6"/>
      <c r="H1089" s="6"/>
      <c r="I1089" s="6"/>
      <c r="J1089" s="6"/>
      <c r="K1089" s="6"/>
      <c r="L1089" s="6"/>
      <c r="M1089" s="6"/>
      <c r="N1089" s="6"/>
      <c r="O1089" s="6"/>
      <c r="P1089" s="6"/>
      <c r="Q1089" s="6"/>
    </row>
    <row r="1090" spans="2:17" ht="15.75">
      <c r="B1090" s="6"/>
      <c r="C1090" s="6"/>
      <c r="D1090" s="6"/>
      <c r="E1090" s="6"/>
      <c r="F1090" s="6"/>
      <c r="G1090" s="6"/>
      <c r="H1090" s="6"/>
      <c r="I1090" s="6"/>
      <c r="J1090" s="6"/>
      <c r="K1090" s="6"/>
      <c r="L1090" s="6"/>
      <c r="M1090" s="6"/>
      <c r="N1090" s="6"/>
      <c r="O1090" s="6"/>
      <c r="P1090" s="6"/>
      <c r="Q1090" s="6"/>
    </row>
    <row r="1091" spans="2:17" ht="15.75">
      <c r="B1091" s="6"/>
      <c r="C1091" s="6"/>
      <c r="D1091" s="6"/>
      <c r="E1091" s="6"/>
      <c r="F1091" s="6"/>
      <c r="G1091" s="6"/>
      <c r="H1091" s="6"/>
      <c r="I1091" s="6"/>
      <c r="J1091" s="6"/>
      <c r="K1091" s="6"/>
      <c r="L1091" s="6"/>
      <c r="M1091" s="6"/>
      <c r="N1091" s="6"/>
      <c r="O1091" s="6"/>
      <c r="P1091" s="6"/>
      <c r="Q1091" s="6"/>
    </row>
    <row r="1092" spans="2:17" ht="15.75">
      <c r="B1092" s="6"/>
      <c r="C1092" s="6"/>
      <c r="D1092" s="6"/>
      <c r="E1092" s="6"/>
      <c r="F1092" s="6"/>
      <c r="G1092" s="6"/>
      <c r="H1092" s="6"/>
      <c r="I1092" s="6"/>
      <c r="J1092" s="6"/>
      <c r="K1092" s="6"/>
      <c r="L1092" s="6"/>
      <c r="M1092" s="6"/>
      <c r="N1092" s="6"/>
      <c r="O1092" s="6"/>
      <c r="P1092" s="6"/>
      <c r="Q1092" s="6"/>
    </row>
    <row r="1093" spans="2:17" ht="15.75">
      <c r="B1093" s="6"/>
      <c r="C1093" s="6"/>
      <c r="D1093" s="6"/>
      <c r="E1093" s="6"/>
      <c r="F1093" s="6"/>
      <c r="G1093" s="6"/>
      <c r="H1093" s="6"/>
      <c r="I1093" s="6"/>
      <c r="J1093" s="6"/>
      <c r="K1093" s="6"/>
      <c r="L1093" s="6"/>
      <c r="M1093" s="6"/>
      <c r="N1093" s="6"/>
      <c r="O1093" s="6"/>
      <c r="P1093" s="6"/>
      <c r="Q1093" s="6"/>
    </row>
    <row r="1094" spans="2:17" ht="15.75">
      <c r="B1094" s="6"/>
      <c r="C1094" s="6"/>
      <c r="D1094" s="6"/>
      <c r="E1094" s="6"/>
      <c r="F1094" s="6"/>
      <c r="G1094" s="6"/>
      <c r="H1094" s="6"/>
      <c r="I1094" s="6"/>
      <c r="J1094" s="6"/>
      <c r="K1094" s="6"/>
      <c r="L1094" s="6"/>
      <c r="M1094" s="6"/>
      <c r="N1094" s="6"/>
      <c r="O1094" s="6"/>
      <c r="P1094" s="6"/>
      <c r="Q1094" s="6"/>
    </row>
    <row r="1095" spans="2:17" ht="15.75">
      <c r="B1095" s="6"/>
      <c r="C1095" s="6"/>
      <c r="D1095" s="6"/>
      <c r="E1095" s="6"/>
      <c r="F1095" s="6"/>
      <c r="G1095" s="6"/>
      <c r="H1095" s="6"/>
      <c r="I1095" s="6"/>
      <c r="J1095" s="6"/>
      <c r="K1095" s="6"/>
      <c r="L1095" s="6"/>
      <c r="M1095" s="6"/>
      <c r="N1095" s="6"/>
      <c r="O1095" s="6"/>
      <c r="P1095" s="6"/>
      <c r="Q1095" s="6"/>
    </row>
    <row r="1096" spans="2:17" ht="15.75">
      <c r="B1096" s="6"/>
      <c r="C1096" s="6"/>
      <c r="D1096" s="6"/>
      <c r="E1096" s="6"/>
      <c r="F1096" s="6"/>
      <c r="G1096" s="6"/>
      <c r="H1096" s="6"/>
      <c r="I1096" s="6"/>
      <c r="J1096" s="6"/>
      <c r="K1096" s="6"/>
      <c r="L1096" s="6"/>
      <c r="M1096" s="6"/>
      <c r="N1096" s="6"/>
      <c r="O1096" s="6"/>
      <c r="P1096" s="6"/>
      <c r="Q1096" s="6"/>
    </row>
    <row r="1097" spans="2:17" ht="15.75">
      <c r="B1097" s="6"/>
      <c r="C1097" s="6"/>
      <c r="D1097" s="6"/>
      <c r="E1097" s="6"/>
      <c r="F1097" s="6"/>
      <c r="G1097" s="6"/>
      <c r="H1097" s="6"/>
      <c r="I1097" s="6"/>
      <c r="J1097" s="6"/>
      <c r="K1097" s="6"/>
      <c r="L1097" s="6"/>
      <c r="M1097" s="6"/>
      <c r="N1097" s="6"/>
      <c r="O1097" s="6"/>
      <c r="P1097" s="6"/>
      <c r="Q1097" s="6"/>
    </row>
    <row r="1098" spans="2:17" ht="15.75">
      <c r="B1098" s="6"/>
      <c r="C1098" s="6"/>
      <c r="D1098" s="6"/>
      <c r="E1098" s="6"/>
      <c r="F1098" s="6"/>
      <c r="G1098" s="6"/>
      <c r="H1098" s="6"/>
      <c r="I1098" s="6"/>
      <c r="J1098" s="6"/>
      <c r="K1098" s="6"/>
      <c r="L1098" s="6"/>
      <c r="M1098" s="6"/>
      <c r="N1098" s="6"/>
      <c r="O1098" s="6"/>
      <c r="P1098" s="6"/>
      <c r="Q1098" s="6"/>
    </row>
    <row r="1099" spans="2:17" ht="15.75">
      <c r="B1099" s="6"/>
      <c r="C1099" s="6"/>
      <c r="D1099" s="6"/>
      <c r="E1099" s="6"/>
      <c r="F1099" s="6"/>
      <c r="G1099" s="6"/>
      <c r="H1099" s="6"/>
      <c r="I1099" s="6"/>
      <c r="J1099" s="6"/>
      <c r="K1099" s="6"/>
      <c r="L1099" s="6"/>
      <c r="M1099" s="6"/>
      <c r="N1099" s="6"/>
      <c r="O1099" s="6"/>
      <c r="P1099" s="6"/>
      <c r="Q1099" s="6"/>
    </row>
    <row r="1100" spans="2:17" ht="15.75">
      <c r="B1100" s="6"/>
      <c r="C1100" s="6"/>
      <c r="D1100" s="6"/>
      <c r="E1100" s="6"/>
      <c r="F1100" s="6"/>
      <c r="G1100" s="6"/>
      <c r="H1100" s="6"/>
      <c r="I1100" s="6"/>
      <c r="J1100" s="6"/>
      <c r="K1100" s="6"/>
      <c r="L1100" s="6"/>
      <c r="M1100" s="6"/>
      <c r="N1100" s="6"/>
      <c r="O1100" s="6"/>
      <c r="P1100" s="6"/>
      <c r="Q1100" s="6"/>
    </row>
    <row r="1101" spans="2:17" ht="15.75">
      <c r="B1101" s="6"/>
      <c r="C1101" s="6"/>
      <c r="D1101" s="6"/>
      <c r="E1101" s="6"/>
      <c r="F1101" s="6"/>
      <c r="G1101" s="6"/>
      <c r="H1101" s="6"/>
      <c r="I1101" s="6"/>
      <c r="J1101" s="6"/>
      <c r="K1101" s="6"/>
      <c r="L1101" s="6"/>
      <c r="M1101" s="6"/>
      <c r="N1101" s="6"/>
      <c r="O1101" s="6"/>
      <c r="P1101" s="6"/>
      <c r="Q1101" s="6"/>
    </row>
    <row r="1102" spans="2:17" ht="15.75">
      <c r="B1102" s="6"/>
      <c r="C1102" s="6"/>
      <c r="D1102" s="6"/>
      <c r="E1102" s="6"/>
      <c r="F1102" s="6"/>
      <c r="G1102" s="6"/>
      <c r="H1102" s="6"/>
      <c r="I1102" s="6"/>
      <c r="J1102" s="6"/>
      <c r="K1102" s="6"/>
      <c r="L1102" s="6"/>
      <c r="M1102" s="6"/>
      <c r="N1102" s="6"/>
      <c r="O1102" s="6"/>
      <c r="P1102" s="6"/>
      <c r="Q1102" s="6"/>
    </row>
    <row r="1103" spans="2:17" ht="15.75">
      <c r="B1103" s="6"/>
      <c r="C1103" s="6"/>
      <c r="D1103" s="6"/>
      <c r="E1103" s="6"/>
      <c r="F1103" s="6"/>
      <c r="G1103" s="6"/>
      <c r="H1103" s="6"/>
      <c r="I1103" s="6"/>
      <c r="J1103" s="6"/>
      <c r="K1103" s="6"/>
      <c r="L1103" s="6"/>
      <c r="M1103" s="6"/>
      <c r="N1103" s="6"/>
      <c r="O1103" s="6"/>
      <c r="P1103" s="6"/>
      <c r="Q1103" s="6"/>
    </row>
    <row r="1104" spans="2:17" ht="15.75">
      <c r="B1104" s="6"/>
      <c r="C1104" s="6"/>
      <c r="D1104" s="6"/>
      <c r="E1104" s="6"/>
      <c r="F1104" s="6"/>
      <c r="G1104" s="6"/>
      <c r="H1104" s="6"/>
      <c r="I1104" s="6"/>
      <c r="J1104" s="6"/>
      <c r="K1104" s="6"/>
      <c r="L1104" s="6"/>
      <c r="M1104" s="6"/>
      <c r="N1104" s="6"/>
      <c r="O1104" s="6"/>
      <c r="P1104" s="6"/>
      <c r="Q1104" s="6"/>
    </row>
    <row r="1105" spans="2:17" ht="15.75">
      <c r="B1105" s="6"/>
      <c r="C1105" s="6"/>
      <c r="D1105" s="6"/>
      <c r="E1105" s="6"/>
      <c r="F1105" s="6"/>
      <c r="G1105" s="6"/>
      <c r="H1105" s="6"/>
      <c r="I1105" s="6"/>
      <c r="J1105" s="6"/>
      <c r="K1105" s="6"/>
      <c r="L1105" s="6"/>
      <c r="M1105" s="6"/>
      <c r="N1105" s="6"/>
      <c r="O1105" s="6"/>
      <c r="P1105" s="6"/>
      <c r="Q1105" s="6"/>
    </row>
    <row r="1106" spans="2:17" ht="15.75">
      <c r="B1106" s="6"/>
      <c r="C1106" s="6"/>
      <c r="D1106" s="6"/>
      <c r="E1106" s="6"/>
      <c r="F1106" s="6"/>
      <c r="G1106" s="6"/>
      <c r="H1106" s="6"/>
      <c r="I1106" s="6"/>
      <c r="J1106" s="6"/>
      <c r="K1106" s="6"/>
      <c r="L1106" s="6"/>
      <c r="M1106" s="6"/>
      <c r="N1106" s="6"/>
      <c r="O1106" s="6"/>
      <c r="P1106" s="6"/>
      <c r="Q1106" s="6"/>
    </row>
    <row r="1107" spans="2:17" ht="15.75">
      <c r="B1107" s="6"/>
      <c r="C1107" s="6"/>
      <c r="D1107" s="6"/>
      <c r="E1107" s="6"/>
      <c r="F1107" s="6"/>
      <c r="G1107" s="6"/>
      <c r="H1107" s="6"/>
      <c r="I1107" s="6"/>
      <c r="J1107" s="6"/>
      <c r="K1107" s="6"/>
      <c r="L1107" s="6"/>
      <c r="M1107" s="6"/>
      <c r="N1107" s="6"/>
      <c r="O1107" s="6"/>
      <c r="P1107" s="6"/>
      <c r="Q1107" s="6"/>
    </row>
    <row r="1108" spans="2:17" ht="15.75">
      <c r="B1108" s="6"/>
      <c r="C1108" s="6"/>
      <c r="D1108" s="6"/>
      <c r="E1108" s="6"/>
      <c r="F1108" s="6"/>
      <c r="G1108" s="6"/>
      <c r="H1108" s="6"/>
      <c r="I1108" s="6"/>
      <c r="J1108" s="6"/>
      <c r="K1108" s="6"/>
      <c r="L1108" s="6"/>
      <c r="M1108" s="6"/>
      <c r="N1108" s="6"/>
      <c r="O1108" s="6"/>
      <c r="P1108" s="6"/>
      <c r="Q1108" s="6"/>
    </row>
    <row r="1109" spans="2:17" ht="15.75">
      <c r="B1109" s="6"/>
      <c r="C1109" s="6"/>
      <c r="D1109" s="6"/>
      <c r="E1109" s="6"/>
      <c r="F1109" s="6"/>
      <c r="G1109" s="6"/>
      <c r="H1109" s="6"/>
      <c r="I1109" s="6"/>
      <c r="J1109" s="6"/>
      <c r="K1109" s="6"/>
      <c r="L1109" s="6"/>
      <c r="M1109" s="6"/>
      <c r="N1109" s="6"/>
      <c r="O1109" s="6"/>
      <c r="P1109" s="6"/>
      <c r="Q1109" s="6"/>
    </row>
    <row r="1110" spans="2:17" ht="15.75">
      <c r="B1110" s="6"/>
      <c r="C1110" s="6"/>
      <c r="D1110" s="6"/>
      <c r="E1110" s="6"/>
      <c r="F1110" s="6"/>
      <c r="G1110" s="6"/>
      <c r="H1110" s="6"/>
      <c r="I1110" s="6"/>
      <c r="J1110" s="6"/>
      <c r="K1110" s="6"/>
      <c r="L1110" s="6"/>
      <c r="M1110" s="6"/>
      <c r="N1110" s="6"/>
      <c r="O1110" s="6"/>
      <c r="P1110" s="6"/>
      <c r="Q1110" s="6"/>
    </row>
    <row r="1111" spans="2:17" ht="15.75">
      <c r="B1111" s="6"/>
      <c r="C1111" s="6"/>
      <c r="D1111" s="6"/>
      <c r="E1111" s="6"/>
      <c r="F1111" s="6"/>
      <c r="G1111" s="6"/>
      <c r="H1111" s="6"/>
      <c r="I1111" s="6"/>
      <c r="J1111" s="6"/>
      <c r="K1111" s="6"/>
      <c r="L1111" s="6"/>
      <c r="M1111" s="6"/>
      <c r="N1111" s="6"/>
      <c r="O1111" s="6"/>
      <c r="P1111" s="6"/>
      <c r="Q1111" s="6"/>
    </row>
    <row r="1112" spans="2:17" ht="15.75">
      <c r="B1112" s="6"/>
      <c r="C1112" s="6"/>
      <c r="D1112" s="6"/>
      <c r="E1112" s="6"/>
      <c r="F1112" s="6"/>
      <c r="G1112" s="6"/>
      <c r="H1112" s="6"/>
      <c r="I1112" s="6"/>
      <c r="J1112" s="6"/>
      <c r="K1112" s="6"/>
      <c r="L1112" s="6"/>
      <c r="M1112" s="6"/>
      <c r="N1112" s="6"/>
      <c r="O1112" s="6"/>
      <c r="P1112" s="6"/>
      <c r="Q1112" s="6"/>
    </row>
    <row r="1113" spans="2:17" ht="15.75">
      <c r="B1113" s="6"/>
      <c r="C1113" s="6"/>
      <c r="D1113" s="6"/>
      <c r="E1113" s="6"/>
      <c r="F1113" s="6"/>
      <c r="G1113" s="6"/>
      <c r="H1113" s="6"/>
      <c r="I1113" s="6"/>
      <c r="J1113" s="6"/>
      <c r="K1113" s="6"/>
      <c r="L1113" s="6"/>
      <c r="M1113" s="6"/>
      <c r="N1113" s="6"/>
      <c r="O1113" s="6"/>
      <c r="P1113" s="6"/>
      <c r="Q1113" s="6"/>
    </row>
    <row r="1114" spans="2:17" ht="15.75">
      <c r="B1114" s="6"/>
      <c r="C1114" s="6"/>
      <c r="D1114" s="6"/>
      <c r="E1114" s="6"/>
      <c r="F1114" s="6"/>
      <c r="G1114" s="6"/>
      <c r="H1114" s="6"/>
      <c r="I1114" s="6"/>
      <c r="J1114" s="6"/>
      <c r="K1114" s="6"/>
      <c r="L1114" s="6"/>
      <c r="M1114" s="6"/>
      <c r="N1114" s="6"/>
      <c r="O1114" s="6"/>
      <c r="P1114" s="6"/>
      <c r="Q1114" s="6"/>
    </row>
    <row r="1115" spans="2:17" ht="15.75">
      <c r="B1115" s="6"/>
      <c r="C1115" s="6"/>
      <c r="D1115" s="6"/>
      <c r="E1115" s="6"/>
      <c r="F1115" s="6"/>
      <c r="G1115" s="6"/>
      <c r="H1115" s="6"/>
      <c r="I1115" s="6"/>
      <c r="J1115" s="6"/>
      <c r="K1115" s="6"/>
      <c r="L1115" s="6"/>
      <c r="M1115" s="6"/>
      <c r="N1115" s="6"/>
      <c r="O1115" s="6"/>
      <c r="P1115" s="6"/>
      <c r="Q1115" s="6"/>
    </row>
    <row r="1116" spans="2:17" ht="15.75">
      <c r="B1116" s="6"/>
      <c r="C1116" s="6"/>
      <c r="D1116" s="6"/>
      <c r="E1116" s="6"/>
      <c r="F1116" s="6"/>
      <c r="G1116" s="6"/>
      <c r="H1116" s="6"/>
      <c r="I1116" s="6"/>
      <c r="J1116" s="6"/>
      <c r="K1116" s="6"/>
      <c r="L1116" s="6"/>
      <c r="M1116" s="6"/>
      <c r="N1116" s="6"/>
      <c r="O1116" s="6"/>
      <c r="P1116" s="6"/>
      <c r="Q1116" s="6"/>
    </row>
    <row r="1117" spans="2:17" ht="15.75">
      <c r="B1117" s="6"/>
      <c r="C1117" s="6"/>
      <c r="D1117" s="6"/>
      <c r="E1117" s="6"/>
      <c r="F1117" s="6"/>
      <c r="G1117" s="6"/>
      <c r="H1117" s="6"/>
      <c r="I1117" s="6"/>
      <c r="J1117" s="6"/>
      <c r="K1117" s="6"/>
      <c r="L1117" s="6"/>
      <c r="M1117" s="6"/>
      <c r="N1117" s="6"/>
      <c r="O1117" s="6"/>
      <c r="P1117" s="6"/>
      <c r="Q1117" s="6"/>
    </row>
    <row r="1118" spans="2:17" ht="15.75">
      <c r="B1118" s="6"/>
      <c r="C1118" s="6"/>
      <c r="D1118" s="6"/>
      <c r="E1118" s="6"/>
      <c r="F1118" s="6"/>
      <c r="G1118" s="6"/>
      <c r="H1118" s="6"/>
      <c r="I1118" s="6"/>
      <c r="J1118" s="6"/>
      <c r="K1118" s="6"/>
      <c r="L1118" s="6"/>
      <c r="M1118" s="6"/>
      <c r="N1118" s="6"/>
      <c r="O1118" s="6"/>
      <c r="P1118" s="6"/>
      <c r="Q1118" s="6"/>
    </row>
    <row r="1119" spans="2:17" ht="15.75">
      <c r="B1119" s="6"/>
      <c r="C1119" s="6"/>
      <c r="D1119" s="6"/>
      <c r="E1119" s="6"/>
      <c r="F1119" s="6"/>
      <c r="G1119" s="6"/>
      <c r="H1119" s="6"/>
      <c r="I1119" s="6"/>
      <c r="J1119" s="6"/>
      <c r="K1119" s="6"/>
      <c r="L1119" s="6"/>
      <c r="M1119" s="6"/>
      <c r="N1119" s="6"/>
      <c r="O1119" s="6"/>
      <c r="P1119" s="6"/>
      <c r="Q1119" s="6"/>
    </row>
    <row r="1120" spans="2:17" ht="15.75">
      <c r="B1120" s="6"/>
      <c r="C1120" s="6"/>
      <c r="D1120" s="6"/>
      <c r="E1120" s="6"/>
      <c r="F1120" s="6"/>
      <c r="G1120" s="6"/>
      <c r="H1120" s="6"/>
      <c r="I1120" s="6"/>
      <c r="J1120" s="6"/>
      <c r="K1120" s="6"/>
      <c r="L1120" s="6"/>
      <c r="M1120" s="6"/>
      <c r="N1120" s="6"/>
      <c r="O1120" s="6"/>
      <c r="P1120" s="6"/>
      <c r="Q1120" s="6"/>
    </row>
    <row r="1121" spans="2:17" ht="15.75">
      <c r="B1121" s="6"/>
      <c r="C1121" s="6"/>
      <c r="D1121" s="6"/>
      <c r="E1121" s="6"/>
      <c r="F1121" s="6"/>
      <c r="G1121" s="6"/>
      <c r="H1121" s="6"/>
      <c r="I1121" s="6"/>
      <c r="J1121" s="6"/>
      <c r="K1121" s="6"/>
      <c r="L1121" s="6"/>
      <c r="M1121" s="6"/>
      <c r="N1121" s="6"/>
      <c r="O1121" s="6"/>
      <c r="P1121" s="6"/>
      <c r="Q1121" s="6"/>
    </row>
    <row r="1122" spans="2:17" ht="15.75">
      <c r="B1122" s="6"/>
      <c r="C1122" s="6"/>
      <c r="D1122" s="6"/>
      <c r="E1122" s="6"/>
      <c r="F1122" s="6"/>
      <c r="G1122" s="6"/>
      <c r="H1122" s="6"/>
      <c r="I1122" s="6"/>
      <c r="J1122" s="6"/>
      <c r="K1122" s="6"/>
      <c r="L1122" s="6"/>
      <c r="M1122" s="6"/>
      <c r="N1122" s="6"/>
      <c r="O1122" s="6"/>
      <c r="P1122" s="6"/>
      <c r="Q1122" s="6"/>
    </row>
    <row r="1123" spans="2:17" ht="15.75">
      <c r="B1123" s="6"/>
      <c r="C1123" s="6"/>
      <c r="D1123" s="6"/>
      <c r="E1123" s="6"/>
      <c r="F1123" s="6"/>
      <c r="G1123" s="6"/>
      <c r="H1123" s="6"/>
      <c r="I1123" s="6"/>
      <c r="J1123" s="6"/>
      <c r="K1123" s="6"/>
      <c r="L1123" s="6"/>
      <c r="M1123" s="6"/>
      <c r="N1123" s="6"/>
      <c r="O1123" s="6"/>
      <c r="P1123" s="6"/>
      <c r="Q1123" s="6"/>
    </row>
    <row r="1124" spans="2:17" ht="15.75">
      <c r="B1124" s="6"/>
      <c r="C1124" s="6"/>
      <c r="D1124" s="6"/>
      <c r="E1124" s="6"/>
      <c r="F1124" s="6"/>
      <c r="G1124" s="6"/>
      <c r="H1124" s="6"/>
      <c r="I1124" s="6"/>
      <c r="J1124" s="6"/>
      <c r="K1124" s="6"/>
      <c r="L1124" s="6"/>
      <c r="M1124" s="6"/>
      <c r="N1124" s="6"/>
      <c r="O1124" s="6"/>
      <c r="P1124" s="6"/>
      <c r="Q1124" s="6"/>
    </row>
    <row r="1125" spans="2:17" ht="15.75">
      <c r="B1125" s="6"/>
      <c r="C1125" s="6"/>
      <c r="D1125" s="6"/>
      <c r="E1125" s="6"/>
      <c r="F1125" s="6"/>
      <c r="G1125" s="6"/>
      <c r="H1125" s="6"/>
      <c r="I1125" s="6"/>
      <c r="J1125" s="6"/>
      <c r="K1125" s="6"/>
      <c r="L1125" s="6"/>
      <c r="M1125" s="6"/>
      <c r="N1125" s="6"/>
      <c r="O1125" s="6"/>
      <c r="P1125" s="6"/>
      <c r="Q1125" s="6"/>
    </row>
    <row r="1126" spans="2:17" ht="15.75">
      <c r="B1126" s="6"/>
      <c r="C1126" s="6"/>
      <c r="D1126" s="6"/>
      <c r="E1126" s="6"/>
      <c r="F1126" s="6"/>
      <c r="G1126" s="6"/>
      <c r="H1126" s="6"/>
      <c r="I1126" s="6"/>
      <c r="J1126" s="6"/>
      <c r="K1126" s="6"/>
      <c r="L1126" s="6"/>
      <c r="M1126" s="6"/>
      <c r="N1126" s="6"/>
      <c r="O1126" s="6"/>
      <c r="P1126" s="6"/>
      <c r="Q1126" s="6"/>
    </row>
    <row r="1127" spans="2:17" ht="15.75">
      <c r="B1127" s="6"/>
      <c r="C1127" s="6"/>
      <c r="D1127" s="6"/>
      <c r="E1127" s="6"/>
      <c r="F1127" s="6"/>
      <c r="G1127" s="6"/>
      <c r="H1127" s="6"/>
      <c r="I1127" s="6"/>
      <c r="J1127" s="6"/>
      <c r="K1127" s="6"/>
      <c r="L1127" s="6"/>
      <c r="M1127" s="6"/>
      <c r="N1127" s="6"/>
      <c r="O1127" s="6"/>
      <c r="P1127" s="6"/>
      <c r="Q1127" s="6"/>
    </row>
    <row r="1128" spans="2:17" ht="15.75">
      <c r="B1128" s="6"/>
      <c r="C1128" s="6"/>
      <c r="D1128" s="6"/>
      <c r="E1128" s="6"/>
      <c r="F1128" s="6"/>
      <c r="G1128" s="6"/>
      <c r="H1128" s="6"/>
      <c r="I1128" s="6"/>
      <c r="J1128" s="6"/>
      <c r="K1128" s="6"/>
      <c r="L1128" s="6"/>
      <c r="M1128" s="6"/>
      <c r="N1128" s="6"/>
      <c r="O1128" s="6"/>
      <c r="P1128" s="6"/>
      <c r="Q1128" s="6"/>
    </row>
    <row r="1129" spans="2:17" ht="15.75">
      <c r="B1129" s="6"/>
      <c r="C1129" s="6"/>
      <c r="D1129" s="6"/>
      <c r="E1129" s="6"/>
      <c r="F1129" s="6"/>
      <c r="G1129" s="6"/>
      <c r="H1129" s="6"/>
      <c r="I1129" s="6"/>
      <c r="J1129" s="6"/>
      <c r="K1129" s="6"/>
      <c r="L1129" s="6"/>
      <c r="M1129" s="6"/>
      <c r="N1129" s="6"/>
      <c r="O1129" s="6"/>
      <c r="P1129" s="6"/>
      <c r="Q1129" s="6"/>
    </row>
    <row r="1130" spans="2:17" ht="15.75">
      <c r="B1130" s="6"/>
      <c r="C1130" s="6"/>
      <c r="D1130" s="6"/>
      <c r="E1130" s="6"/>
      <c r="F1130" s="6"/>
      <c r="G1130" s="6"/>
      <c r="H1130" s="6"/>
      <c r="I1130" s="6"/>
      <c r="J1130" s="6"/>
      <c r="K1130" s="6"/>
      <c r="L1130" s="6"/>
      <c r="M1130" s="6"/>
      <c r="N1130" s="6"/>
      <c r="O1130" s="6"/>
      <c r="P1130" s="6"/>
      <c r="Q1130" s="6"/>
    </row>
    <row r="1131" spans="2:17" ht="15.75">
      <c r="B1131" s="6"/>
      <c r="C1131" s="6"/>
      <c r="D1131" s="6"/>
      <c r="E1131" s="6"/>
      <c r="F1131" s="6"/>
      <c r="G1131" s="6"/>
      <c r="H1131" s="6"/>
      <c r="I1131" s="6"/>
      <c r="J1131" s="6"/>
      <c r="K1131" s="6"/>
      <c r="L1131" s="6"/>
      <c r="M1131" s="6"/>
      <c r="N1131" s="6"/>
      <c r="O1131" s="6"/>
      <c r="P1131" s="6"/>
      <c r="Q1131" s="6"/>
    </row>
    <row r="1132" spans="2:17" ht="15.75">
      <c r="B1132" s="6"/>
      <c r="C1132" s="6"/>
      <c r="D1132" s="6"/>
      <c r="E1132" s="6"/>
      <c r="F1132" s="6"/>
      <c r="G1132" s="6"/>
      <c r="H1132" s="6"/>
      <c r="I1132" s="6"/>
      <c r="J1132" s="6"/>
      <c r="K1132" s="6"/>
      <c r="L1132" s="6"/>
      <c r="M1132" s="6"/>
      <c r="N1132" s="6"/>
      <c r="O1132" s="6"/>
      <c r="P1132" s="6"/>
      <c r="Q1132" s="6"/>
    </row>
    <row r="1133" spans="2:17" ht="15.75">
      <c r="B1133" s="6"/>
      <c r="C1133" s="6"/>
      <c r="D1133" s="6"/>
      <c r="E1133" s="6"/>
      <c r="F1133" s="6"/>
      <c r="G1133" s="6"/>
      <c r="H1133" s="6"/>
      <c r="I1133" s="6"/>
      <c r="J1133" s="6"/>
      <c r="K1133" s="6"/>
      <c r="L1133" s="6"/>
      <c r="M1133" s="6"/>
      <c r="N1133" s="6"/>
      <c r="O1133" s="6"/>
      <c r="P1133" s="6"/>
      <c r="Q1133" s="6"/>
    </row>
    <row r="1134" spans="2:17" ht="15.75">
      <c r="B1134" s="6"/>
      <c r="C1134" s="6"/>
      <c r="D1134" s="6"/>
      <c r="E1134" s="6"/>
      <c r="F1134" s="6"/>
      <c r="G1134" s="6"/>
      <c r="H1134" s="6"/>
      <c r="I1134" s="6"/>
      <c r="J1134" s="6"/>
      <c r="K1134" s="6"/>
      <c r="L1134" s="6"/>
      <c r="M1134" s="6"/>
      <c r="N1134" s="6"/>
      <c r="O1134" s="6"/>
      <c r="P1134" s="6"/>
      <c r="Q1134" s="6"/>
    </row>
    <row r="1135" spans="2:17" ht="15.75">
      <c r="B1135" s="6"/>
      <c r="C1135" s="6"/>
      <c r="D1135" s="6"/>
      <c r="E1135" s="6"/>
      <c r="F1135" s="6"/>
      <c r="G1135" s="6"/>
      <c r="H1135" s="6"/>
      <c r="I1135" s="6"/>
      <c r="J1135" s="6"/>
      <c r="K1135" s="6"/>
      <c r="L1135" s="6"/>
      <c r="M1135" s="6"/>
      <c r="N1135" s="6"/>
      <c r="O1135" s="6"/>
      <c r="P1135" s="6"/>
      <c r="Q1135" s="6"/>
    </row>
    <row r="1136" spans="2:17" ht="15.75">
      <c r="B1136" s="6"/>
      <c r="C1136" s="6"/>
      <c r="D1136" s="6"/>
      <c r="E1136" s="6"/>
      <c r="F1136" s="6"/>
      <c r="G1136" s="6"/>
      <c r="H1136" s="6"/>
      <c r="I1136" s="6"/>
      <c r="J1136" s="6"/>
      <c r="K1136" s="6"/>
      <c r="L1136" s="6"/>
      <c r="M1136" s="6"/>
      <c r="N1136" s="6"/>
      <c r="O1136" s="6"/>
      <c r="P1136" s="6"/>
      <c r="Q1136" s="6"/>
    </row>
    <row r="1137" spans="2:17" ht="15.75">
      <c r="B1137" s="6"/>
      <c r="C1137" s="6"/>
      <c r="D1137" s="6"/>
      <c r="E1137" s="6"/>
      <c r="F1137" s="6"/>
      <c r="G1137" s="6"/>
      <c r="H1137" s="6"/>
      <c r="I1137" s="6"/>
      <c r="J1137" s="6"/>
      <c r="K1137" s="6"/>
      <c r="L1137" s="6"/>
      <c r="M1137" s="6"/>
      <c r="N1137" s="6"/>
      <c r="O1137" s="6"/>
      <c r="P1137" s="6"/>
      <c r="Q1137" s="6"/>
    </row>
    <row r="1138" spans="2:17" ht="15.75">
      <c r="B1138" s="6"/>
      <c r="C1138" s="6"/>
      <c r="D1138" s="6"/>
      <c r="E1138" s="6"/>
      <c r="F1138" s="6"/>
      <c r="G1138" s="6"/>
      <c r="H1138" s="6"/>
      <c r="I1138" s="6"/>
      <c r="J1138" s="6"/>
      <c r="K1138" s="6"/>
      <c r="L1138" s="6"/>
      <c r="M1138" s="6"/>
      <c r="N1138" s="6"/>
      <c r="O1138" s="6"/>
      <c r="P1138" s="6"/>
      <c r="Q1138" s="6"/>
    </row>
    <row r="1139" spans="2:17" ht="15.75">
      <c r="B1139" s="6"/>
      <c r="C1139" s="6"/>
      <c r="D1139" s="6"/>
      <c r="E1139" s="6"/>
      <c r="F1139" s="6"/>
      <c r="G1139" s="6"/>
      <c r="H1139" s="6"/>
      <c r="I1139" s="6"/>
      <c r="J1139" s="6"/>
      <c r="K1139" s="6"/>
      <c r="L1139" s="6"/>
      <c r="M1139" s="6"/>
      <c r="N1139" s="6"/>
      <c r="O1139" s="6"/>
      <c r="P1139" s="6"/>
      <c r="Q1139" s="6"/>
    </row>
    <row r="1140" spans="2:17" ht="15.75">
      <c r="B1140" s="6"/>
      <c r="C1140" s="6"/>
      <c r="D1140" s="6"/>
      <c r="E1140" s="6"/>
      <c r="F1140" s="6"/>
      <c r="G1140" s="6"/>
      <c r="H1140" s="6"/>
      <c r="I1140" s="6"/>
      <c r="J1140" s="6"/>
      <c r="K1140" s="6"/>
      <c r="L1140" s="6"/>
      <c r="M1140" s="6"/>
      <c r="N1140" s="6"/>
      <c r="O1140" s="6"/>
      <c r="P1140" s="6"/>
      <c r="Q1140" s="6"/>
    </row>
    <row r="1141" spans="2:17" ht="15.75">
      <c r="B1141" s="6"/>
      <c r="C1141" s="6"/>
      <c r="D1141" s="6"/>
      <c r="E1141" s="6"/>
      <c r="F1141" s="6"/>
      <c r="G1141" s="6"/>
      <c r="H1141" s="6"/>
      <c r="I1141" s="6"/>
      <c r="J1141" s="6"/>
      <c r="K1141" s="6"/>
      <c r="L1141" s="6"/>
      <c r="M1141" s="6"/>
      <c r="N1141" s="6"/>
      <c r="O1141" s="6"/>
      <c r="P1141" s="6"/>
      <c r="Q1141" s="6"/>
    </row>
    <row r="1142" spans="2:17" ht="15.75">
      <c r="B1142" s="6"/>
      <c r="C1142" s="6"/>
      <c r="D1142" s="6"/>
      <c r="E1142" s="6"/>
      <c r="F1142" s="6"/>
      <c r="G1142" s="6"/>
      <c r="H1142" s="6"/>
      <c r="I1142" s="6"/>
      <c r="J1142" s="6"/>
      <c r="K1142" s="6"/>
      <c r="L1142" s="6"/>
      <c r="M1142" s="6"/>
      <c r="N1142" s="6"/>
      <c r="O1142" s="6"/>
      <c r="P1142" s="6"/>
      <c r="Q1142" s="6"/>
    </row>
    <row r="1143" spans="2:17" ht="15.75">
      <c r="B1143" s="6"/>
      <c r="C1143" s="6"/>
      <c r="D1143" s="6"/>
      <c r="E1143" s="6"/>
      <c r="F1143" s="6"/>
      <c r="G1143" s="6"/>
      <c r="H1143" s="6"/>
      <c r="I1143" s="6"/>
      <c r="J1143" s="6"/>
      <c r="K1143" s="6"/>
      <c r="L1143" s="6"/>
      <c r="M1143" s="6"/>
      <c r="N1143" s="6"/>
      <c r="O1143" s="6"/>
      <c r="P1143" s="6"/>
      <c r="Q1143" s="6"/>
    </row>
    <row r="1144" spans="2:17" ht="15.75">
      <c r="B1144" s="6"/>
      <c r="C1144" s="6"/>
      <c r="D1144" s="6"/>
      <c r="E1144" s="6"/>
      <c r="F1144" s="6"/>
      <c r="G1144" s="6"/>
      <c r="H1144" s="6"/>
      <c r="I1144" s="6"/>
      <c r="J1144" s="6"/>
      <c r="K1144" s="6"/>
      <c r="L1144" s="6"/>
      <c r="M1144" s="6"/>
      <c r="N1144" s="6"/>
      <c r="O1144" s="6"/>
      <c r="P1144" s="6"/>
      <c r="Q1144" s="6"/>
    </row>
    <row r="1145" spans="2:17" ht="15.75">
      <c r="B1145" s="6"/>
      <c r="C1145" s="6"/>
      <c r="D1145" s="6"/>
      <c r="E1145" s="6"/>
      <c r="F1145" s="6"/>
      <c r="G1145" s="6"/>
      <c r="H1145" s="6"/>
      <c r="I1145" s="6"/>
      <c r="J1145" s="6"/>
      <c r="K1145" s="6"/>
      <c r="L1145" s="6"/>
      <c r="M1145" s="6"/>
      <c r="N1145" s="6"/>
      <c r="O1145" s="6"/>
      <c r="P1145" s="6"/>
      <c r="Q1145" s="6"/>
    </row>
    <row r="1146" spans="2:17" ht="15.75">
      <c r="B1146" s="6"/>
      <c r="C1146" s="6"/>
      <c r="D1146" s="6"/>
      <c r="E1146" s="6"/>
      <c r="F1146" s="6"/>
      <c r="G1146" s="6"/>
      <c r="H1146" s="6"/>
      <c r="I1146" s="6"/>
      <c r="J1146" s="6"/>
      <c r="K1146" s="6"/>
      <c r="L1146" s="6"/>
      <c r="M1146" s="6"/>
      <c r="N1146" s="6"/>
      <c r="O1146" s="6"/>
      <c r="P1146" s="6"/>
      <c r="Q1146" s="6"/>
    </row>
    <row r="1147" spans="2:17" ht="15.75">
      <c r="B1147" s="6"/>
      <c r="C1147" s="6"/>
      <c r="D1147" s="6"/>
      <c r="E1147" s="6"/>
      <c r="F1147" s="6"/>
      <c r="G1147" s="6"/>
      <c r="H1147" s="6"/>
      <c r="I1147" s="6"/>
      <c r="J1147" s="6"/>
      <c r="K1147" s="6"/>
      <c r="L1147" s="6"/>
      <c r="M1147" s="6"/>
      <c r="N1147" s="6"/>
      <c r="O1147" s="6"/>
      <c r="P1147" s="6"/>
      <c r="Q1147" s="6"/>
    </row>
    <row r="1148" spans="2:17" ht="15.75">
      <c r="B1148" s="6"/>
      <c r="C1148" s="6"/>
      <c r="D1148" s="6"/>
      <c r="E1148" s="6"/>
      <c r="F1148" s="6"/>
      <c r="G1148" s="6"/>
      <c r="H1148" s="6"/>
      <c r="I1148" s="6"/>
      <c r="J1148" s="6"/>
      <c r="K1148" s="6"/>
      <c r="L1148" s="6"/>
      <c r="M1148" s="6"/>
      <c r="N1148" s="6"/>
      <c r="O1148" s="6"/>
      <c r="P1148" s="6"/>
      <c r="Q1148" s="6"/>
    </row>
    <row r="1149" spans="2:17" ht="15.75">
      <c r="B1149" s="6"/>
      <c r="C1149" s="6"/>
      <c r="D1149" s="6"/>
      <c r="E1149" s="6"/>
      <c r="F1149" s="6"/>
      <c r="G1149" s="6"/>
      <c r="H1149" s="6"/>
      <c r="I1149" s="6"/>
      <c r="J1149" s="6"/>
      <c r="K1149" s="6"/>
      <c r="L1149" s="6"/>
      <c r="M1149" s="6"/>
      <c r="N1149" s="6"/>
      <c r="O1149" s="6"/>
      <c r="P1149" s="6"/>
      <c r="Q1149" s="6"/>
    </row>
    <row r="1150" spans="2:17" ht="15.75">
      <c r="B1150" s="6"/>
      <c r="C1150" s="6"/>
      <c r="D1150" s="6"/>
      <c r="E1150" s="6"/>
      <c r="F1150" s="6"/>
      <c r="G1150" s="6"/>
      <c r="H1150" s="6"/>
      <c r="I1150" s="6"/>
      <c r="J1150" s="6"/>
      <c r="K1150" s="6"/>
      <c r="L1150" s="6"/>
      <c r="M1150" s="6"/>
      <c r="N1150" s="6"/>
      <c r="O1150" s="6"/>
      <c r="P1150" s="6"/>
      <c r="Q1150" s="6"/>
    </row>
    <row r="1151" spans="2:17" ht="15.75">
      <c r="B1151" s="6"/>
      <c r="C1151" s="6"/>
      <c r="D1151" s="6"/>
      <c r="E1151" s="6"/>
      <c r="F1151" s="6"/>
      <c r="G1151" s="6"/>
      <c r="H1151" s="6"/>
      <c r="I1151" s="6"/>
      <c r="J1151" s="6"/>
      <c r="K1151" s="6"/>
      <c r="L1151" s="6"/>
      <c r="M1151" s="6"/>
      <c r="N1151" s="6"/>
      <c r="O1151" s="6"/>
      <c r="P1151" s="6"/>
      <c r="Q1151" s="6"/>
    </row>
    <row r="1152" spans="2:17" ht="15.75">
      <c r="B1152" s="6"/>
      <c r="C1152" s="6"/>
      <c r="D1152" s="6"/>
      <c r="E1152" s="6"/>
      <c r="F1152" s="6"/>
      <c r="G1152" s="6"/>
      <c r="H1152" s="6"/>
      <c r="I1152" s="6"/>
      <c r="J1152" s="6"/>
      <c r="K1152" s="6"/>
      <c r="L1152" s="6"/>
      <c r="M1152" s="6"/>
      <c r="N1152" s="6"/>
      <c r="O1152" s="6"/>
      <c r="P1152" s="6"/>
      <c r="Q1152" s="6"/>
    </row>
    <row r="1153" spans="2:17" ht="15.75">
      <c r="B1153" s="6"/>
      <c r="C1153" s="6"/>
      <c r="D1153" s="6"/>
      <c r="E1153" s="6"/>
      <c r="F1153" s="6"/>
      <c r="G1153" s="6"/>
      <c r="H1153" s="6"/>
      <c r="I1153" s="6"/>
      <c r="J1153" s="6"/>
      <c r="K1153" s="6"/>
      <c r="L1153" s="6"/>
      <c r="M1153" s="6"/>
      <c r="N1153" s="6"/>
      <c r="O1153" s="6"/>
      <c r="P1153" s="6"/>
      <c r="Q1153" s="6"/>
    </row>
    <row r="1154" spans="2:17" ht="15.75">
      <c r="B1154" s="6"/>
      <c r="C1154" s="6"/>
      <c r="D1154" s="6"/>
      <c r="E1154" s="6"/>
      <c r="F1154" s="6"/>
      <c r="G1154" s="6"/>
      <c r="H1154" s="6"/>
      <c r="I1154" s="6"/>
      <c r="J1154" s="6"/>
      <c r="K1154" s="6"/>
      <c r="L1154" s="6"/>
      <c r="M1154" s="6"/>
      <c r="N1154" s="6"/>
      <c r="O1154" s="6"/>
      <c r="P1154" s="6"/>
      <c r="Q1154" s="6"/>
    </row>
    <row r="1155" spans="2:17" ht="15.75">
      <c r="B1155" s="6"/>
      <c r="C1155" s="6"/>
      <c r="D1155" s="6"/>
      <c r="E1155" s="6"/>
      <c r="F1155" s="6"/>
      <c r="G1155" s="6"/>
      <c r="H1155" s="6"/>
      <c r="I1155" s="6"/>
      <c r="J1155" s="6"/>
      <c r="K1155" s="6"/>
      <c r="L1155" s="6"/>
      <c r="M1155" s="6"/>
      <c r="N1155" s="6"/>
      <c r="O1155" s="6"/>
      <c r="P1155" s="6"/>
      <c r="Q1155" s="6"/>
    </row>
    <row r="1156" spans="2:17" ht="15.75">
      <c r="B1156" s="6"/>
      <c r="C1156" s="6"/>
      <c r="D1156" s="6"/>
      <c r="E1156" s="6"/>
      <c r="F1156" s="6"/>
      <c r="G1156" s="6"/>
      <c r="H1156" s="6"/>
      <c r="I1156" s="6"/>
      <c r="J1156" s="6"/>
      <c r="K1156" s="6"/>
      <c r="L1156" s="6"/>
      <c r="M1156" s="6"/>
      <c r="N1156" s="6"/>
      <c r="O1156" s="6"/>
      <c r="P1156" s="6"/>
      <c r="Q1156" s="6"/>
    </row>
    <row r="1157" spans="2:17" ht="15.75">
      <c r="B1157" s="6"/>
      <c r="C1157" s="6"/>
      <c r="D1157" s="6"/>
      <c r="E1157" s="6"/>
      <c r="F1157" s="6"/>
      <c r="G1157" s="6"/>
      <c r="H1157" s="6"/>
      <c r="I1157" s="6"/>
      <c r="J1157" s="6"/>
      <c r="K1157" s="6"/>
      <c r="L1157" s="6"/>
      <c r="M1157" s="6"/>
      <c r="N1157" s="6"/>
      <c r="O1157" s="6"/>
      <c r="P1157" s="6"/>
      <c r="Q1157" s="6"/>
    </row>
    <row r="1158" spans="2:17" ht="15.75">
      <c r="B1158" s="6"/>
      <c r="C1158" s="6"/>
      <c r="D1158" s="6"/>
      <c r="E1158" s="6"/>
      <c r="F1158" s="6"/>
      <c r="G1158" s="6"/>
      <c r="H1158" s="6"/>
      <c r="I1158" s="6"/>
      <c r="J1158" s="6"/>
      <c r="K1158" s="6"/>
      <c r="L1158" s="6"/>
      <c r="M1158" s="6"/>
      <c r="N1158" s="6"/>
      <c r="O1158" s="6"/>
      <c r="P1158" s="6"/>
      <c r="Q1158" s="6"/>
    </row>
    <row r="1159" spans="2:17" ht="15.75">
      <c r="B1159" s="6"/>
      <c r="C1159" s="6"/>
      <c r="D1159" s="6"/>
      <c r="E1159" s="6"/>
      <c r="F1159" s="6"/>
      <c r="G1159" s="6"/>
      <c r="H1159" s="6"/>
      <c r="I1159" s="6"/>
      <c r="J1159" s="6"/>
      <c r="K1159" s="6"/>
      <c r="L1159" s="6"/>
      <c r="M1159" s="6"/>
      <c r="N1159" s="6"/>
      <c r="O1159" s="6"/>
      <c r="P1159" s="6"/>
      <c r="Q1159" s="6"/>
    </row>
    <row r="1160" spans="2:17" ht="15.75">
      <c r="B1160" s="6"/>
      <c r="C1160" s="6"/>
      <c r="D1160" s="6"/>
      <c r="E1160" s="6"/>
      <c r="F1160" s="6"/>
      <c r="G1160" s="6"/>
      <c r="H1160" s="6"/>
      <c r="I1160" s="6"/>
      <c r="J1160" s="6"/>
      <c r="K1160" s="6"/>
      <c r="L1160" s="6"/>
      <c r="M1160" s="6"/>
      <c r="N1160" s="6"/>
      <c r="O1160" s="6"/>
      <c r="P1160" s="6"/>
      <c r="Q1160" s="6"/>
    </row>
    <row r="1161" spans="2:17" ht="15.75">
      <c r="B1161" s="6"/>
      <c r="C1161" s="6"/>
      <c r="D1161" s="6"/>
      <c r="E1161" s="6"/>
      <c r="F1161" s="6"/>
      <c r="G1161" s="6"/>
      <c r="H1161" s="6"/>
      <c r="I1161" s="6"/>
      <c r="J1161" s="6"/>
      <c r="K1161" s="6"/>
      <c r="L1161" s="6"/>
      <c r="M1161" s="6"/>
      <c r="N1161" s="6"/>
      <c r="O1161" s="6"/>
      <c r="P1161" s="6"/>
      <c r="Q1161" s="6"/>
    </row>
    <row r="1162" spans="2:17" ht="15.75">
      <c r="B1162" s="6"/>
      <c r="C1162" s="6"/>
      <c r="D1162" s="6"/>
      <c r="E1162" s="6"/>
      <c r="F1162" s="6"/>
      <c r="G1162" s="6"/>
      <c r="H1162" s="6"/>
      <c r="I1162" s="6"/>
      <c r="J1162" s="6"/>
      <c r="K1162" s="6"/>
      <c r="L1162" s="6"/>
      <c r="M1162" s="6"/>
      <c r="N1162" s="6"/>
      <c r="O1162" s="6"/>
      <c r="P1162" s="6"/>
      <c r="Q1162" s="6"/>
    </row>
    <row r="1163" spans="2:17" ht="15.75">
      <c r="B1163" s="6"/>
      <c r="C1163" s="6"/>
      <c r="D1163" s="6"/>
      <c r="E1163" s="6"/>
      <c r="F1163" s="6"/>
      <c r="G1163" s="6"/>
      <c r="H1163" s="6"/>
      <c r="I1163" s="6"/>
      <c r="J1163" s="6"/>
      <c r="K1163" s="6"/>
      <c r="L1163" s="6"/>
      <c r="M1163" s="6"/>
      <c r="N1163" s="6"/>
      <c r="O1163" s="6"/>
      <c r="P1163" s="6"/>
      <c r="Q1163" s="6"/>
    </row>
    <row r="1164" spans="2:17" ht="15.75">
      <c r="B1164" s="6"/>
      <c r="C1164" s="6"/>
      <c r="D1164" s="6"/>
      <c r="E1164" s="6"/>
      <c r="F1164" s="6"/>
      <c r="G1164" s="6"/>
      <c r="H1164" s="6"/>
      <c r="I1164" s="6"/>
      <c r="J1164" s="6"/>
      <c r="K1164" s="6"/>
      <c r="L1164" s="6"/>
      <c r="M1164" s="6"/>
      <c r="N1164" s="6"/>
      <c r="O1164" s="6"/>
      <c r="P1164" s="6"/>
      <c r="Q1164" s="6"/>
    </row>
    <row r="1165" spans="2:17" ht="15.75">
      <c r="B1165" s="6"/>
      <c r="C1165" s="6"/>
      <c r="D1165" s="6"/>
      <c r="E1165" s="6"/>
      <c r="F1165" s="6"/>
      <c r="G1165" s="6"/>
      <c r="H1165" s="6"/>
      <c r="I1165" s="6"/>
      <c r="J1165" s="6"/>
      <c r="K1165" s="6"/>
      <c r="L1165" s="6"/>
      <c r="M1165" s="6"/>
      <c r="N1165" s="6"/>
      <c r="O1165" s="6"/>
      <c r="P1165" s="6"/>
      <c r="Q1165" s="6"/>
    </row>
    <row r="1166" spans="2:17" ht="15.75">
      <c r="B1166" s="6"/>
      <c r="C1166" s="6"/>
      <c r="D1166" s="6"/>
      <c r="E1166" s="6"/>
      <c r="F1166" s="6"/>
      <c r="G1166" s="6"/>
      <c r="H1166" s="6"/>
      <c r="I1166" s="6"/>
      <c r="J1166" s="6"/>
      <c r="K1166" s="6"/>
      <c r="L1166" s="6"/>
      <c r="M1166" s="6"/>
      <c r="N1166" s="6"/>
      <c r="O1166" s="6"/>
      <c r="P1166" s="6"/>
      <c r="Q1166" s="6"/>
    </row>
    <row r="1167" spans="2:17" ht="15.75">
      <c r="B1167" s="6"/>
      <c r="C1167" s="6"/>
      <c r="D1167" s="6"/>
      <c r="E1167" s="6"/>
      <c r="F1167" s="6"/>
      <c r="G1167" s="6"/>
      <c r="H1167" s="6"/>
      <c r="I1167" s="6"/>
      <c r="J1167" s="6"/>
      <c r="K1167" s="6"/>
      <c r="L1167" s="6"/>
      <c r="M1167" s="6"/>
      <c r="N1167" s="6"/>
      <c r="O1167" s="6"/>
      <c r="P1167" s="6"/>
      <c r="Q1167" s="6"/>
    </row>
    <row r="1168" spans="2:17" ht="15.75">
      <c r="B1168" s="6"/>
      <c r="C1168" s="6"/>
      <c r="D1168" s="6"/>
      <c r="E1168" s="6"/>
      <c r="F1168" s="6"/>
      <c r="G1168" s="6"/>
      <c r="H1168" s="6"/>
      <c r="I1168" s="6"/>
      <c r="J1168" s="6"/>
      <c r="K1168" s="6"/>
      <c r="L1168" s="6"/>
      <c r="M1168" s="6"/>
      <c r="N1168" s="6"/>
      <c r="O1168" s="6"/>
      <c r="P1168" s="6"/>
      <c r="Q1168" s="6"/>
    </row>
    <row r="1169" spans="2:17" ht="15.75">
      <c r="B1169" s="6"/>
      <c r="C1169" s="6"/>
      <c r="D1169" s="6"/>
      <c r="E1169" s="6"/>
      <c r="F1169" s="6"/>
      <c r="G1169" s="6"/>
      <c r="H1169" s="6"/>
      <c r="I1169" s="6"/>
      <c r="J1169" s="6"/>
      <c r="K1169" s="6"/>
      <c r="L1169" s="6"/>
      <c r="M1169" s="6"/>
      <c r="N1169" s="6"/>
      <c r="O1169" s="6"/>
      <c r="P1169" s="6"/>
      <c r="Q1169" s="6"/>
    </row>
    <row r="1170" spans="2:17" ht="15.75">
      <c r="B1170" s="6"/>
      <c r="C1170" s="6"/>
      <c r="D1170" s="6"/>
      <c r="E1170" s="6"/>
      <c r="F1170" s="6"/>
      <c r="G1170" s="6"/>
      <c r="H1170" s="6"/>
      <c r="I1170" s="6"/>
      <c r="J1170" s="6"/>
      <c r="K1170" s="6"/>
      <c r="L1170" s="6"/>
      <c r="M1170" s="6"/>
      <c r="N1170" s="6"/>
      <c r="O1170" s="6"/>
      <c r="P1170" s="6"/>
      <c r="Q1170" s="6"/>
    </row>
    <row r="1171" spans="2:17" ht="15.75">
      <c r="B1171" s="6"/>
      <c r="C1171" s="6"/>
      <c r="D1171" s="6"/>
      <c r="E1171" s="6"/>
      <c r="F1171" s="6"/>
      <c r="G1171" s="6"/>
      <c r="H1171" s="6"/>
      <c r="I1171" s="6"/>
      <c r="J1171" s="6"/>
      <c r="K1171" s="6"/>
      <c r="L1171" s="6"/>
      <c r="M1171" s="6"/>
      <c r="N1171" s="6"/>
      <c r="O1171" s="6"/>
      <c r="P1171" s="6"/>
      <c r="Q1171" s="6"/>
    </row>
    <row r="1172" spans="2:17" ht="15.75">
      <c r="B1172" s="6"/>
      <c r="C1172" s="6"/>
      <c r="D1172" s="6"/>
      <c r="E1172" s="6"/>
      <c r="F1172" s="6"/>
      <c r="G1172" s="6"/>
      <c r="H1172" s="6"/>
      <c r="I1172" s="6"/>
      <c r="J1172" s="6"/>
      <c r="K1172" s="6"/>
      <c r="L1172" s="6"/>
      <c r="M1172" s="6"/>
      <c r="N1172" s="6"/>
      <c r="O1172" s="6"/>
      <c r="P1172" s="6"/>
      <c r="Q1172" s="6"/>
    </row>
    <row r="1173" spans="2:17" ht="15.75">
      <c r="B1173" s="6"/>
      <c r="C1173" s="6"/>
      <c r="D1173" s="6"/>
      <c r="E1173" s="6"/>
      <c r="F1173" s="6"/>
      <c r="G1173" s="6"/>
      <c r="H1173" s="6"/>
      <c r="I1173" s="6"/>
      <c r="J1173" s="6"/>
      <c r="K1173" s="6"/>
      <c r="L1173" s="6"/>
      <c r="M1173" s="6"/>
      <c r="N1173" s="6"/>
      <c r="O1173" s="6"/>
      <c r="P1173" s="6"/>
      <c r="Q1173" s="6"/>
    </row>
    <row r="1174" spans="2:17" ht="15.75">
      <c r="B1174" s="6"/>
      <c r="C1174" s="6"/>
      <c r="D1174" s="6"/>
      <c r="E1174" s="6"/>
      <c r="F1174" s="6"/>
      <c r="G1174" s="6"/>
      <c r="H1174" s="6"/>
      <c r="I1174" s="6"/>
      <c r="J1174" s="6"/>
      <c r="K1174" s="6"/>
      <c r="L1174" s="6"/>
      <c r="M1174" s="6"/>
      <c r="N1174" s="6"/>
      <c r="O1174" s="6"/>
      <c r="P1174" s="6"/>
      <c r="Q1174" s="6"/>
    </row>
    <row r="1175" spans="2:17" ht="15.75">
      <c r="B1175" s="6"/>
      <c r="C1175" s="6"/>
      <c r="D1175" s="6"/>
      <c r="E1175" s="6"/>
      <c r="F1175" s="6"/>
      <c r="G1175" s="6"/>
      <c r="H1175" s="6"/>
      <c r="I1175" s="6"/>
      <c r="J1175" s="6"/>
      <c r="K1175" s="6"/>
      <c r="L1175" s="6"/>
      <c r="M1175" s="6"/>
      <c r="N1175" s="6"/>
      <c r="O1175" s="6"/>
      <c r="P1175" s="6"/>
      <c r="Q1175" s="6"/>
    </row>
    <row r="1176" spans="2:17" ht="15.75">
      <c r="B1176" s="6"/>
      <c r="C1176" s="6"/>
      <c r="D1176" s="6"/>
      <c r="E1176" s="6"/>
      <c r="F1176" s="6"/>
      <c r="G1176" s="6"/>
      <c r="H1176" s="6"/>
      <c r="I1176" s="6"/>
      <c r="J1176" s="6"/>
      <c r="K1176" s="6"/>
      <c r="L1176" s="6"/>
      <c r="M1176" s="6"/>
      <c r="N1176" s="6"/>
      <c r="O1176" s="6"/>
      <c r="P1176" s="6"/>
      <c r="Q1176" s="6"/>
    </row>
    <row r="1177" spans="2:17" ht="15.75">
      <c r="B1177" s="6"/>
      <c r="C1177" s="6"/>
      <c r="D1177" s="6"/>
      <c r="E1177" s="6"/>
      <c r="F1177" s="6"/>
      <c r="G1177" s="6"/>
      <c r="H1177" s="6"/>
      <c r="I1177" s="6"/>
      <c r="J1177" s="6"/>
      <c r="K1177" s="6"/>
      <c r="L1177" s="6"/>
      <c r="M1177" s="6"/>
      <c r="N1177" s="6"/>
      <c r="O1177" s="6"/>
      <c r="P1177" s="6"/>
      <c r="Q1177" s="6"/>
    </row>
    <row r="1178" spans="2:17" ht="15.75">
      <c r="B1178" s="6"/>
      <c r="C1178" s="6"/>
      <c r="D1178" s="6"/>
      <c r="E1178" s="6"/>
      <c r="F1178" s="6"/>
      <c r="G1178" s="6"/>
      <c r="H1178" s="6"/>
      <c r="I1178" s="6"/>
      <c r="J1178" s="6"/>
      <c r="K1178" s="6"/>
      <c r="L1178" s="6"/>
      <c r="M1178" s="6"/>
      <c r="N1178" s="6"/>
      <c r="O1178" s="6"/>
      <c r="P1178" s="6"/>
      <c r="Q1178" s="6"/>
    </row>
    <row r="1179" spans="2:17" ht="15.75">
      <c r="B1179" s="6"/>
      <c r="C1179" s="6"/>
      <c r="D1179" s="6"/>
      <c r="E1179" s="6"/>
      <c r="F1179" s="6"/>
      <c r="G1179" s="6"/>
      <c r="H1179" s="6"/>
      <c r="I1179" s="6"/>
      <c r="J1179" s="6"/>
      <c r="K1179" s="6"/>
      <c r="L1179" s="6"/>
      <c r="M1179" s="6"/>
      <c r="N1179" s="6"/>
      <c r="O1179" s="6"/>
      <c r="P1179" s="6"/>
      <c r="Q1179" s="6"/>
    </row>
    <row r="1180" spans="2:17" ht="15.75">
      <c r="B1180" s="6"/>
      <c r="C1180" s="6"/>
      <c r="D1180" s="6"/>
      <c r="E1180" s="6"/>
      <c r="F1180" s="6"/>
      <c r="G1180" s="6"/>
      <c r="H1180" s="6"/>
      <c r="I1180" s="6"/>
      <c r="J1180" s="6"/>
      <c r="K1180" s="6"/>
      <c r="L1180" s="6"/>
      <c r="M1180" s="6"/>
      <c r="N1180" s="6"/>
      <c r="O1180" s="6"/>
      <c r="P1180" s="6"/>
      <c r="Q1180" s="6"/>
    </row>
    <row r="1181" spans="2:17" ht="15.75">
      <c r="B1181" s="6"/>
      <c r="C1181" s="6"/>
      <c r="D1181" s="6"/>
      <c r="E1181" s="6"/>
      <c r="F1181" s="6"/>
      <c r="G1181" s="6"/>
      <c r="H1181" s="6"/>
      <c r="I1181" s="6"/>
      <c r="J1181" s="6"/>
      <c r="K1181" s="6"/>
      <c r="L1181" s="6"/>
      <c r="M1181" s="6"/>
      <c r="N1181" s="6"/>
      <c r="O1181" s="6"/>
      <c r="P1181" s="6"/>
      <c r="Q1181" s="6"/>
    </row>
    <row r="1182" spans="2:17" ht="15.75">
      <c r="B1182" s="6"/>
      <c r="C1182" s="6"/>
      <c r="D1182" s="6"/>
      <c r="E1182" s="6"/>
      <c r="F1182" s="6"/>
      <c r="G1182" s="6"/>
      <c r="H1182" s="6"/>
      <c r="I1182" s="6"/>
      <c r="J1182" s="6"/>
      <c r="K1182" s="6"/>
      <c r="L1182" s="6"/>
      <c r="M1182" s="6"/>
      <c r="N1182" s="6"/>
      <c r="O1182" s="6"/>
      <c r="P1182" s="6"/>
      <c r="Q1182" s="6"/>
    </row>
    <row r="1183" spans="2:17" ht="15.75">
      <c r="B1183" s="6"/>
      <c r="C1183" s="6"/>
      <c r="D1183" s="6"/>
      <c r="E1183" s="6"/>
      <c r="F1183" s="6"/>
      <c r="G1183" s="6"/>
      <c r="H1183" s="6"/>
      <c r="I1183" s="6"/>
      <c r="J1183" s="6"/>
      <c r="K1183" s="6"/>
      <c r="L1183" s="6"/>
      <c r="M1183" s="6"/>
      <c r="N1183" s="6"/>
      <c r="O1183" s="6"/>
      <c r="P1183" s="6"/>
      <c r="Q1183" s="6"/>
    </row>
    <row r="1184" spans="2:17" ht="15.75">
      <c r="B1184" s="6"/>
      <c r="C1184" s="6"/>
      <c r="D1184" s="6"/>
      <c r="E1184" s="6"/>
      <c r="F1184" s="6"/>
      <c r="G1184" s="6"/>
      <c r="H1184" s="6"/>
      <c r="I1184" s="6"/>
      <c r="J1184" s="6"/>
      <c r="K1184" s="6"/>
      <c r="L1184" s="6"/>
      <c r="M1184" s="6"/>
      <c r="N1184" s="6"/>
      <c r="O1184" s="6"/>
      <c r="P1184" s="6"/>
      <c r="Q1184" s="6"/>
    </row>
    <row r="1185" spans="2:17" ht="15.75">
      <c r="B1185" s="6"/>
      <c r="C1185" s="6"/>
      <c r="D1185" s="6"/>
      <c r="E1185" s="6"/>
      <c r="F1185" s="6"/>
      <c r="G1185" s="6"/>
      <c r="H1185" s="6"/>
      <c r="I1185" s="6"/>
      <c r="J1185" s="6"/>
      <c r="K1185" s="6"/>
      <c r="L1185" s="6"/>
      <c r="M1185" s="6"/>
      <c r="N1185" s="6"/>
      <c r="O1185" s="6"/>
      <c r="P1185" s="6"/>
      <c r="Q1185" s="6"/>
    </row>
    <row r="1186" spans="2:17" ht="15.75">
      <c r="B1186" s="6"/>
      <c r="C1186" s="6"/>
      <c r="D1186" s="6"/>
      <c r="E1186" s="6"/>
      <c r="F1186" s="6"/>
      <c r="G1186" s="6"/>
      <c r="H1186" s="6"/>
      <c r="I1186" s="6"/>
      <c r="J1186" s="6"/>
      <c r="K1186" s="6"/>
      <c r="L1186" s="6"/>
      <c r="M1186" s="6"/>
      <c r="N1186" s="6"/>
      <c r="O1186" s="6"/>
      <c r="P1186" s="6"/>
      <c r="Q1186" s="6"/>
    </row>
    <row r="1187" spans="2:17" ht="15.75">
      <c r="B1187" s="6"/>
      <c r="C1187" s="6"/>
      <c r="D1187" s="6"/>
      <c r="E1187" s="6"/>
      <c r="F1187" s="6"/>
      <c r="G1187" s="6"/>
      <c r="H1187" s="6"/>
      <c r="I1187" s="6"/>
      <c r="J1187" s="6"/>
      <c r="K1187" s="6"/>
      <c r="L1187" s="6"/>
      <c r="M1187" s="6"/>
      <c r="N1187" s="6"/>
      <c r="O1187" s="6"/>
      <c r="P1187" s="6"/>
      <c r="Q1187" s="6"/>
    </row>
    <row r="1188" spans="2:17" ht="15.75">
      <c r="B1188" s="6"/>
      <c r="C1188" s="6"/>
      <c r="D1188" s="6"/>
      <c r="E1188" s="6"/>
      <c r="F1188" s="6"/>
      <c r="G1188" s="6"/>
      <c r="H1188" s="6"/>
      <c r="I1188" s="6"/>
      <c r="J1188" s="6"/>
      <c r="K1188" s="6"/>
      <c r="L1188" s="6"/>
      <c r="M1188" s="6"/>
      <c r="N1188" s="6"/>
      <c r="O1188" s="6"/>
      <c r="P1188" s="6"/>
      <c r="Q1188" s="6"/>
    </row>
    <row r="1189" spans="2:17" ht="15.75">
      <c r="B1189" s="6"/>
      <c r="C1189" s="6"/>
      <c r="D1189" s="6"/>
      <c r="E1189" s="6"/>
      <c r="F1189" s="6"/>
      <c r="G1189" s="6"/>
      <c r="H1189" s="6"/>
      <c r="I1189" s="6"/>
      <c r="J1189" s="6"/>
      <c r="K1189" s="6"/>
      <c r="L1189" s="6"/>
      <c r="M1189" s="6"/>
      <c r="N1189" s="6"/>
      <c r="O1189" s="6"/>
      <c r="P1189" s="6"/>
      <c r="Q1189" s="6"/>
    </row>
    <row r="1190" spans="2:17" ht="15.75">
      <c r="B1190" s="6"/>
      <c r="C1190" s="6"/>
      <c r="D1190" s="6"/>
      <c r="E1190" s="6"/>
      <c r="F1190" s="6"/>
      <c r="G1190" s="6"/>
      <c r="H1190" s="6"/>
      <c r="I1190" s="6"/>
      <c r="J1190" s="6"/>
      <c r="K1190" s="6"/>
      <c r="L1190" s="6"/>
      <c r="M1190" s="6"/>
      <c r="N1190" s="6"/>
      <c r="O1190" s="6"/>
      <c r="P1190" s="6"/>
      <c r="Q1190" s="6"/>
    </row>
    <row r="1191" spans="2:17" ht="15.75">
      <c r="B1191" s="6"/>
      <c r="C1191" s="6"/>
      <c r="D1191" s="6"/>
      <c r="E1191" s="6"/>
      <c r="F1191" s="6"/>
      <c r="G1191" s="6"/>
      <c r="H1191" s="6"/>
      <c r="I1191" s="6"/>
      <c r="J1191" s="6"/>
      <c r="K1191" s="6"/>
      <c r="L1191" s="6"/>
      <c r="M1191" s="6"/>
      <c r="N1191" s="6"/>
      <c r="O1191" s="6"/>
      <c r="P1191" s="6"/>
      <c r="Q1191" s="6"/>
    </row>
    <row r="1192" spans="2:17" ht="15.75">
      <c r="B1192" s="6"/>
      <c r="C1192" s="6"/>
      <c r="D1192" s="6"/>
      <c r="E1192" s="6"/>
      <c r="F1192" s="6"/>
      <c r="G1192" s="6"/>
      <c r="H1192" s="6"/>
      <c r="I1192" s="6"/>
      <c r="J1192" s="6"/>
      <c r="K1192" s="6"/>
      <c r="L1192" s="6"/>
      <c r="M1192" s="6"/>
      <c r="N1192" s="6"/>
      <c r="O1192" s="6"/>
      <c r="P1192" s="6"/>
      <c r="Q1192" s="6"/>
    </row>
    <row r="1193" spans="2:17" ht="15.75">
      <c r="B1193" s="6"/>
      <c r="C1193" s="6"/>
      <c r="D1193" s="6"/>
      <c r="E1193" s="6"/>
      <c r="F1193" s="6"/>
      <c r="G1193" s="6"/>
      <c r="H1193" s="6"/>
      <c r="I1193" s="6"/>
      <c r="J1193" s="6"/>
      <c r="K1193" s="6"/>
      <c r="L1193" s="6"/>
      <c r="M1193" s="6"/>
      <c r="N1193" s="6"/>
      <c r="O1193" s="6"/>
      <c r="P1193" s="6"/>
      <c r="Q1193" s="6"/>
    </row>
    <row r="1194" spans="2:17" ht="15.75">
      <c r="B1194" s="6"/>
      <c r="C1194" s="6"/>
      <c r="D1194" s="6"/>
      <c r="E1194" s="6"/>
      <c r="F1194" s="6"/>
      <c r="G1194" s="6"/>
      <c r="H1194" s="6"/>
      <c r="I1194" s="6"/>
      <c r="J1194" s="6"/>
      <c r="K1194" s="6"/>
      <c r="L1194" s="6"/>
      <c r="M1194" s="6"/>
      <c r="N1194" s="6"/>
      <c r="O1194" s="6"/>
      <c r="P1194" s="6"/>
      <c r="Q1194" s="6"/>
    </row>
    <row r="1195" spans="2:17" ht="15.75">
      <c r="B1195" s="6"/>
      <c r="C1195" s="6"/>
      <c r="D1195" s="6"/>
      <c r="E1195" s="6"/>
      <c r="F1195" s="6"/>
      <c r="G1195" s="6"/>
      <c r="H1195" s="6"/>
      <c r="I1195" s="6"/>
      <c r="J1195" s="6"/>
      <c r="K1195" s="6"/>
      <c r="L1195" s="6"/>
      <c r="M1195" s="6"/>
      <c r="N1195" s="6"/>
      <c r="O1195" s="6"/>
      <c r="P1195" s="6"/>
      <c r="Q1195" s="6"/>
    </row>
    <row r="1196" spans="2:17" ht="15.75">
      <c r="B1196" s="6"/>
      <c r="C1196" s="6"/>
      <c r="D1196" s="6"/>
      <c r="E1196" s="6"/>
      <c r="F1196" s="6"/>
      <c r="G1196" s="6"/>
      <c r="H1196" s="6"/>
      <c r="I1196" s="6"/>
      <c r="J1196" s="6"/>
      <c r="K1196" s="6"/>
      <c r="L1196" s="6"/>
      <c r="M1196" s="6"/>
      <c r="N1196" s="6"/>
      <c r="O1196" s="6"/>
      <c r="P1196" s="6"/>
      <c r="Q1196" s="6"/>
    </row>
    <row r="1197" spans="2:17" ht="15.75">
      <c r="B1197" s="6"/>
      <c r="C1197" s="6"/>
      <c r="D1197" s="6"/>
      <c r="E1197" s="6"/>
      <c r="F1197" s="6"/>
      <c r="G1197" s="6"/>
      <c r="H1197" s="6"/>
      <c r="I1197" s="6"/>
      <c r="J1197" s="6"/>
      <c r="K1197" s="6"/>
      <c r="L1197" s="6"/>
      <c r="M1197" s="6"/>
      <c r="N1197" s="6"/>
      <c r="O1197" s="6"/>
      <c r="P1197" s="6"/>
      <c r="Q1197" s="6"/>
    </row>
    <row r="1198" spans="2:17" ht="15.75">
      <c r="B1198" s="6"/>
      <c r="C1198" s="6"/>
      <c r="D1198" s="6"/>
      <c r="E1198" s="6"/>
      <c r="F1198" s="6"/>
      <c r="G1198" s="6"/>
      <c r="H1198" s="6"/>
      <c r="I1198" s="6"/>
      <c r="J1198" s="6"/>
      <c r="K1198" s="6"/>
      <c r="L1198" s="6"/>
      <c r="M1198" s="6"/>
      <c r="N1198" s="6"/>
      <c r="O1198" s="6"/>
      <c r="P1198" s="6"/>
      <c r="Q1198" s="6"/>
    </row>
    <row r="1199" spans="2:17" ht="15.75">
      <c r="B1199" s="6"/>
      <c r="C1199" s="6"/>
      <c r="D1199" s="6"/>
      <c r="E1199" s="6"/>
      <c r="F1199" s="6"/>
      <c r="G1199" s="6"/>
      <c r="H1199" s="6"/>
      <c r="I1199" s="6"/>
      <c r="J1199" s="6"/>
      <c r="K1199" s="6"/>
      <c r="L1199" s="6"/>
      <c r="M1199" s="6"/>
      <c r="N1199" s="6"/>
      <c r="O1199" s="6"/>
      <c r="P1199" s="6"/>
      <c r="Q1199" s="6"/>
    </row>
    <row r="1200" spans="2:17" ht="15.75">
      <c r="B1200" s="6"/>
      <c r="C1200" s="6"/>
      <c r="D1200" s="6"/>
      <c r="E1200" s="6"/>
      <c r="F1200" s="6"/>
      <c r="G1200" s="6"/>
      <c r="H1200" s="6"/>
      <c r="I1200" s="6"/>
      <c r="J1200" s="6"/>
      <c r="K1200" s="6"/>
      <c r="L1200" s="6"/>
      <c r="M1200" s="6"/>
      <c r="N1200" s="6"/>
      <c r="O1200" s="6"/>
      <c r="P1200" s="6"/>
      <c r="Q1200" s="6"/>
    </row>
    <row r="1201" spans="2:17" ht="15.75">
      <c r="B1201" s="6"/>
      <c r="C1201" s="6"/>
      <c r="D1201" s="6"/>
      <c r="E1201" s="6"/>
      <c r="F1201" s="6"/>
      <c r="G1201" s="6"/>
      <c r="H1201" s="6"/>
      <c r="I1201" s="6"/>
      <c r="J1201" s="6"/>
      <c r="K1201" s="6"/>
      <c r="L1201" s="6"/>
      <c r="M1201" s="6"/>
      <c r="N1201" s="6"/>
      <c r="O1201" s="6"/>
      <c r="P1201" s="6"/>
      <c r="Q1201" s="6"/>
    </row>
    <row r="1202" spans="2:17" ht="15.75">
      <c r="B1202" s="6"/>
      <c r="C1202" s="6"/>
      <c r="D1202" s="6"/>
      <c r="E1202" s="6"/>
      <c r="F1202" s="6"/>
      <c r="G1202" s="6"/>
      <c r="H1202" s="6"/>
      <c r="I1202" s="6"/>
      <c r="J1202" s="6"/>
      <c r="K1202" s="6"/>
      <c r="L1202" s="6"/>
      <c r="M1202" s="6"/>
      <c r="N1202" s="6"/>
      <c r="O1202" s="6"/>
      <c r="P1202" s="6"/>
      <c r="Q1202" s="6"/>
    </row>
    <row r="1203" spans="2:17" ht="15.75">
      <c r="B1203" s="6"/>
      <c r="C1203" s="6"/>
      <c r="D1203" s="6"/>
      <c r="E1203" s="6"/>
      <c r="F1203" s="6"/>
      <c r="G1203" s="6"/>
      <c r="H1203" s="6"/>
      <c r="I1203" s="6"/>
      <c r="J1203" s="6"/>
      <c r="K1203" s="6"/>
      <c r="L1203" s="6"/>
      <c r="M1203" s="6"/>
      <c r="N1203" s="6"/>
      <c r="O1203" s="6"/>
      <c r="P1203" s="6"/>
      <c r="Q1203" s="6"/>
    </row>
    <row r="1204" spans="2:17" ht="15.75">
      <c r="B1204" s="6"/>
      <c r="C1204" s="6"/>
      <c r="D1204" s="6"/>
      <c r="E1204" s="6"/>
      <c r="F1204" s="6"/>
      <c r="G1204" s="6"/>
      <c r="H1204" s="6"/>
      <c r="I1204" s="6"/>
      <c r="J1204" s="6"/>
      <c r="K1204" s="6"/>
      <c r="L1204" s="6"/>
      <c r="M1204" s="6"/>
      <c r="N1204" s="6"/>
      <c r="O1204" s="6"/>
      <c r="P1204" s="6"/>
      <c r="Q1204" s="6"/>
    </row>
    <row r="1205" spans="2:17" ht="15.75">
      <c r="B1205" s="6"/>
      <c r="C1205" s="6"/>
      <c r="D1205" s="6"/>
      <c r="E1205" s="6"/>
      <c r="F1205" s="6"/>
      <c r="G1205" s="6"/>
      <c r="H1205" s="6"/>
      <c r="I1205" s="6"/>
      <c r="J1205" s="6"/>
      <c r="K1205" s="6"/>
      <c r="L1205" s="6"/>
      <c r="M1205" s="6"/>
      <c r="N1205" s="6"/>
      <c r="O1205" s="6"/>
      <c r="P1205" s="6"/>
      <c r="Q1205" s="6"/>
    </row>
    <row r="1206" spans="2:17" ht="15.75">
      <c r="B1206" s="6"/>
      <c r="C1206" s="6"/>
      <c r="D1206" s="6"/>
      <c r="E1206" s="6"/>
      <c r="F1206" s="6"/>
      <c r="G1206" s="6"/>
      <c r="H1206" s="6"/>
      <c r="I1206" s="6"/>
      <c r="J1206" s="6"/>
      <c r="K1206" s="6"/>
      <c r="L1206" s="6"/>
      <c r="M1206" s="6"/>
      <c r="N1206" s="6"/>
      <c r="O1206" s="6"/>
      <c r="P1206" s="6"/>
      <c r="Q1206" s="6"/>
    </row>
    <row r="1207" spans="2:17" ht="15.75">
      <c r="B1207" s="6"/>
      <c r="C1207" s="6"/>
      <c r="D1207" s="6"/>
      <c r="E1207" s="6"/>
      <c r="F1207" s="6"/>
      <c r="G1207" s="6"/>
      <c r="H1207" s="6"/>
      <c r="I1207" s="6"/>
      <c r="J1207" s="6"/>
      <c r="K1207" s="6"/>
      <c r="L1207" s="6"/>
      <c r="M1207" s="6"/>
      <c r="N1207" s="6"/>
      <c r="O1207" s="6"/>
      <c r="P1207" s="6"/>
      <c r="Q1207" s="6"/>
    </row>
    <row r="1208" spans="2:17" ht="15.75">
      <c r="B1208" s="6"/>
      <c r="C1208" s="6"/>
      <c r="D1208" s="6"/>
      <c r="E1208" s="6"/>
      <c r="F1208" s="6"/>
      <c r="G1208" s="6"/>
      <c r="H1208" s="6"/>
      <c r="I1208" s="6"/>
      <c r="J1208" s="6"/>
      <c r="K1208" s="6"/>
      <c r="L1208" s="6"/>
      <c r="M1208" s="6"/>
      <c r="N1208" s="6"/>
      <c r="O1208" s="6"/>
      <c r="P1208" s="6"/>
      <c r="Q1208" s="6"/>
    </row>
    <row r="1209" spans="2:17" ht="15.75">
      <c r="B1209" s="6"/>
      <c r="C1209" s="6"/>
      <c r="D1209" s="6"/>
      <c r="E1209" s="6"/>
      <c r="F1209" s="6"/>
      <c r="G1209" s="6"/>
      <c r="H1209" s="6"/>
      <c r="I1209" s="6"/>
      <c r="J1209" s="6"/>
      <c r="K1209" s="6"/>
      <c r="L1209" s="6"/>
      <c r="M1209" s="6"/>
      <c r="N1209" s="6"/>
      <c r="O1209" s="6"/>
      <c r="P1209" s="6"/>
      <c r="Q1209" s="6"/>
    </row>
    <row r="1210" spans="2:17" ht="15.75">
      <c r="B1210" s="6"/>
      <c r="C1210" s="6"/>
      <c r="D1210" s="6"/>
      <c r="E1210" s="6"/>
      <c r="F1210" s="6"/>
      <c r="G1210" s="6"/>
      <c r="H1210" s="6"/>
      <c r="I1210" s="6"/>
      <c r="J1210" s="6"/>
      <c r="K1210" s="6"/>
      <c r="L1210" s="6"/>
      <c r="M1210" s="6"/>
      <c r="N1210" s="6"/>
      <c r="O1210" s="6"/>
      <c r="P1210" s="6"/>
      <c r="Q1210" s="6"/>
    </row>
    <row r="1211" spans="2:17" ht="15.75">
      <c r="B1211" s="6"/>
      <c r="C1211" s="6"/>
      <c r="D1211" s="6"/>
      <c r="E1211" s="6"/>
      <c r="F1211" s="6"/>
      <c r="G1211" s="6"/>
      <c r="H1211" s="6"/>
      <c r="I1211" s="6"/>
      <c r="J1211" s="6"/>
      <c r="K1211" s="6"/>
      <c r="L1211" s="6"/>
      <c r="M1211" s="6"/>
      <c r="N1211" s="6"/>
      <c r="O1211" s="6"/>
      <c r="P1211" s="6"/>
      <c r="Q1211" s="6"/>
    </row>
    <row r="1212" spans="2:17" ht="15.75">
      <c r="B1212" s="6"/>
      <c r="C1212" s="6"/>
      <c r="D1212" s="6"/>
      <c r="E1212" s="6"/>
      <c r="F1212" s="6"/>
      <c r="G1212" s="6"/>
      <c r="H1212" s="6"/>
      <c r="I1212" s="6"/>
      <c r="J1212" s="6"/>
      <c r="K1212" s="6"/>
      <c r="L1212" s="6"/>
      <c r="M1212" s="6"/>
      <c r="N1212" s="6"/>
      <c r="O1212" s="6"/>
      <c r="P1212" s="6"/>
      <c r="Q1212" s="6"/>
    </row>
    <row r="1213" spans="2:17" ht="15.75">
      <c r="B1213" s="6"/>
      <c r="C1213" s="6"/>
      <c r="D1213" s="6"/>
      <c r="E1213" s="6"/>
      <c r="F1213" s="6"/>
      <c r="G1213" s="6"/>
      <c r="H1213" s="6"/>
      <c r="I1213" s="6"/>
      <c r="J1213" s="6"/>
      <c r="K1213" s="6"/>
      <c r="L1213" s="6"/>
      <c r="M1213" s="6"/>
      <c r="N1213" s="6"/>
      <c r="O1213" s="6"/>
      <c r="P1213" s="6"/>
      <c r="Q1213" s="6"/>
    </row>
    <row r="1214" spans="2:17" ht="15.75">
      <c r="B1214" s="6"/>
      <c r="C1214" s="6"/>
      <c r="D1214" s="6"/>
      <c r="E1214" s="6"/>
      <c r="F1214" s="6"/>
      <c r="G1214" s="6"/>
      <c r="H1214" s="6"/>
      <c r="I1214" s="6"/>
      <c r="J1214" s="6"/>
      <c r="K1214" s="6"/>
      <c r="L1214" s="6"/>
      <c r="M1214" s="6"/>
      <c r="N1214" s="6"/>
      <c r="O1214" s="6"/>
      <c r="P1214" s="6"/>
      <c r="Q1214" s="6"/>
    </row>
    <row r="1215" spans="2:17" ht="15.75">
      <c r="B1215" s="6"/>
      <c r="C1215" s="6"/>
      <c r="D1215" s="6"/>
      <c r="E1215" s="6"/>
      <c r="F1215" s="6"/>
      <c r="G1215" s="6"/>
      <c r="H1215" s="6"/>
      <c r="I1215" s="6"/>
      <c r="J1215" s="6"/>
      <c r="K1215" s="6"/>
      <c r="L1215" s="6"/>
      <c r="M1215" s="6"/>
      <c r="N1215" s="6"/>
      <c r="O1215" s="6"/>
      <c r="P1215" s="6"/>
      <c r="Q1215" s="6"/>
    </row>
    <row r="1216" spans="2:17" ht="15.75">
      <c r="B1216" s="6"/>
      <c r="C1216" s="6"/>
      <c r="D1216" s="6"/>
      <c r="E1216" s="6"/>
      <c r="F1216" s="6"/>
      <c r="G1216" s="6"/>
      <c r="H1216" s="6"/>
      <c r="I1216" s="6"/>
      <c r="J1216" s="6"/>
      <c r="K1216" s="6"/>
      <c r="L1216" s="6"/>
      <c r="M1216" s="6"/>
      <c r="N1216" s="6"/>
      <c r="O1216" s="6"/>
      <c r="P1216" s="6"/>
      <c r="Q1216" s="6"/>
    </row>
    <row r="1217" spans="2:17" ht="15.75">
      <c r="B1217" s="6"/>
      <c r="C1217" s="6"/>
      <c r="D1217" s="6"/>
      <c r="E1217" s="6"/>
      <c r="F1217" s="6"/>
      <c r="G1217" s="6"/>
      <c r="H1217" s="6"/>
      <c r="I1217" s="6"/>
      <c r="J1217" s="6"/>
      <c r="K1217" s="6"/>
      <c r="L1217" s="6"/>
      <c r="M1217" s="6"/>
      <c r="N1217" s="6"/>
      <c r="O1217" s="6"/>
      <c r="P1217" s="6"/>
      <c r="Q1217" s="6"/>
    </row>
    <row r="1218" spans="2:17" ht="15.75">
      <c r="B1218" s="6"/>
      <c r="C1218" s="6"/>
      <c r="D1218" s="6"/>
      <c r="E1218" s="6"/>
      <c r="F1218" s="6"/>
      <c r="G1218" s="6"/>
      <c r="H1218" s="6"/>
      <c r="I1218" s="6"/>
      <c r="J1218" s="6"/>
      <c r="K1218" s="6"/>
      <c r="L1218" s="6"/>
      <c r="M1218" s="6"/>
      <c r="N1218" s="6"/>
      <c r="O1218" s="6"/>
      <c r="P1218" s="6"/>
      <c r="Q1218" s="6"/>
    </row>
    <row r="1219" spans="2:17" ht="15.75">
      <c r="B1219" s="6"/>
      <c r="C1219" s="6"/>
      <c r="D1219" s="6"/>
      <c r="E1219" s="6"/>
      <c r="F1219" s="6"/>
      <c r="G1219" s="6"/>
      <c r="H1219" s="6"/>
      <c r="I1219" s="6"/>
      <c r="J1219" s="6"/>
      <c r="K1219" s="6"/>
      <c r="L1219" s="6"/>
      <c r="M1219" s="6"/>
      <c r="N1219" s="6"/>
      <c r="O1219" s="6"/>
      <c r="P1219" s="6"/>
      <c r="Q1219" s="6"/>
    </row>
    <row r="1220" spans="2:17" ht="15.75">
      <c r="B1220" s="6"/>
      <c r="C1220" s="6"/>
      <c r="D1220" s="6"/>
      <c r="E1220" s="6"/>
      <c r="F1220" s="6"/>
      <c r="G1220" s="6"/>
      <c r="H1220" s="6"/>
      <c r="I1220" s="6"/>
      <c r="J1220" s="6"/>
      <c r="K1220" s="6"/>
      <c r="L1220" s="6"/>
      <c r="M1220" s="6"/>
      <c r="N1220" s="6"/>
      <c r="O1220" s="6"/>
      <c r="P1220" s="6"/>
      <c r="Q1220" s="6"/>
    </row>
    <row r="1221" spans="2:17" ht="15.75">
      <c r="B1221" s="6"/>
      <c r="C1221" s="6"/>
      <c r="D1221" s="6"/>
      <c r="E1221" s="6"/>
      <c r="F1221" s="6"/>
      <c r="G1221" s="6"/>
      <c r="H1221" s="6"/>
      <c r="I1221" s="6"/>
      <c r="J1221" s="6"/>
      <c r="K1221" s="6"/>
      <c r="L1221" s="6"/>
      <c r="M1221" s="6"/>
      <c r="N1221" s="6"/>
      <c r="O1221" s="6"/>
      <c r="P1221" s="6"/>
      <c r="Q1221" s="6"/>
    </row>
    <row r="1222" spans="2:17" ht="15.75">
      <c r="B1222" s="6"/>
      <c r="C1222" s="6"/>
      <c r="D1222" s="6"/>
      <c r="E1222" s="6"/>
      <c r="F1222" s="6"/>
      <c r="G1222" s="6"/>
      <c r="H1222" s="6"/>
      <c r="I1222" s="6"/>
      <c r="J1222" s="6"/>
      <c r="K1222" s="6"/>
      <c r="L1222" s="6"/>
      <c r="M1222" s="6"/>
      <c r="N1222" s="6"/>
      <c r="O1222" s="6"/>
      <c r="P1222" s="6"/>
      <c r="Q1222" s="6"/>
    </row>
    <row r="1223" spans="2:17" ht="15.75">
      <c r="B1223" s="6"/>
      <c r="C1223" s="6"/>
      <c r="D1223" s="6"/>
      <c r="E1223" s="6"/>
      <c r="F1223" s="6"/>
      <c r="G1223" s="6"/>
      <c r="H1223" s="6"/>
      <c r="I1223" s="6"/>
      <c r="J1223" s="6"/>
      <c r="K1223" s="6"/>
      <c r="L1223" s="6"/>
      <c r="M1223" s="6"/>
      <c r="N1223" s="6"/>
      <c r="O1223" s="6"/>
      <c r="P1223" s="6"/>
      <c r="Q1223" s="6"/>
    </row>
    <row r="1224" spans="2:17" ht="15.75">
      <c r="B1224" s="6"/>
      <c r="C1224" s="6"/>
      <c r="D1224" s="6"/>
      <c r="E1224" s="6"/>
      <c r="F1224" s="6"/>
      <c r="G1224" s="6"/>
      <c r="H1224" s="6"/>
      <c r="I1224" s="6"/>
      <c r="J1224" s="6"/>
      <c r="K1224" s="6"/>
      <c r="L1224" s="6"/>
      <c r="M1224" s="6"/>
      <c r="N1224" s="6"/>
      <c r="O1224" s="6"/>
      <c r="P1224" s="6"/>
      <c r="Q1224" s="6"/>
    </row>
    <row r="1225" spans="2:17" ht="15.75">
      <c r="B1225" s="6"/>
      <c r="C1225" s="6"/>
      <c r="D1225" s="6"/>
      <c r="E1225" s="6"/>
      <c r="F1225" s="6"/>
      <c r="G1225" s="6"/>
      <c r="H1225" s="6"/>
      <c r="I1225" s="6"/>
      <c r="J1225" s="6"/>
      <c r="K1225" s="6"/>
      <c r="L1225" s="6"/>
      <c r="M1225" s="6"/>
      <c r="N1225" s="6"/>
      <c r="O1225" s="6"/>
      <c r="P1225" s="6"/>
      <c r="Q1225" s="6"/>
    </row>
    <row r="1226" spans="2:17" ht="15.75">
      <c r="B1226" s="6"/>
      <c r="C1226" s="6"/>
      <c r="D1226" s="6"/>
      <c r="E1226" s="6"/>
      <c r="F1226" s="6"/>
      <c r="G1226" s="6"/>
      <c r="H1226" s="6"/>
      <c r="I1226" s="6"/>
      <c r="J1226" s="6"/>
      <c r="K1226" s="6"/>
      <c r="L1226" s="6"/>
      <c r="M1226" s="6"/>
      <c r="N1226" s="6"/>
      <c r="O1226" s="6"/>
      <c r="P1226" s="6"/>
      <c r="Q1226" s="6"/>
    </row>
    <row r="1227" spans="2:17" ht="15.75">
      <c r="B1227" s="6"/>
      <c r="C1227" s="6"/>
      <c r="D1227" s="6"/>
      <c r="E1227" s="6"/>
      <c r="F1227" s="6"/>
      <c r="G1227" s="6"/>
      <c r="H1227" s="6"/>
      <c r="I1227" s="6"/>
      <c r="J1227" s="6"/>
      <c r="K1227" s="6"/>
      <c r="L1227" s="6"/>
      <c r="M1227" s="6"/>
      <c r="N1227" s="6"/>
      <c r="O1227" s="6"/>
      <c r="P1227" s="6"/>
      <c r="Q1227" s="6"/>
    </row>
    <row r="1228" spans="2:17" ht="15.75">
      <c r="B1228" s="6"/>
      <c r="C1228" s="6"/>
      <c r="D1228" s="6"/>
      <c r="E1228" s="6"/>
      <c r="F1228" s="6"/>
      <c r="G1228" s="6"/>
      <c r="H1228" s="6"/>
      <c r="I1228" s="6"/>
      <c r="J1228" s="6"/>
      <c r="K1228" s="6"/>
      <c r="L1228" s="6"/>
      <c r="M1228" s="6"/>
      <c r="N1228" s="6"/>
      <c r="O1228" s="6"/>
      <c r="P1228" s="6"/>
      <c r="Q1228" s="6"/>
    </row>
    <row r="1229" spans="2:17" ht="15.75">
      <c r="B1229" s="6"/>
      <c r="C1229" s="6"/>
      <c r="D1229" s="6"/>
      <c r="E1229" s="6"/>
      <c r="F1229" s="6"/>
      <c r="G1229" s="6"/>
      <c r="H1229" s="6"/>
      <c r="I1229" s="6"/>
      <c r="J1229" s="6"/>
      <c r="K1229" s="6"/>
      <c r="L1229" s="6"/>
      <c r="M1229" s="6"/>
      <c r="N1229" s="6"/>
      <c r="O1229" s="6"/>
      <c r="P1229" s="6"/>
      <c r="Q1229" s="6"/>
    </row>
    <row r="1230" spans="2:17" ht="15.75">
      <c r="B1230" s="6"/>
      <c r="C1230" s="6"/>
      <c r="D1230" s="6"/>
      <c r="E1230" s="6"/>
      <c r="F1230" s="6"/>
      <c r="G1230" s="6"/>
      <c r="H1230" s="6"/>
      <c r="I1230" s="6"/>
      <c r="J1230" s="6"/>
      <c r="K1230" s="6"/>
      <c r="L1230" s="6"/>
      <c r="M1230" s="6"/>
      <c r="N1230" s="6"/>
      <c r="O1230" s="6"/>
      <c r="P1230" s="6"/>
      <c r="Q1230" s="6"/>
    </row>
    <row r="1231" spans="2:17" ht="15.75">
      <c r="B1231" s="6"/>
      <c r="C1231" s="6"/>
      <c r="D1231" s="6"/>
      <c r="E1231" s="6"/>
      <c r="F1231" s="6"/>
      <c r="G1231" s="6"/>
      <c r="H1231" s="6"/>
      <c r="I1231" s="6"/>
      <c r="J1231" s="6"/>
      <c r="K1231" s="6"/>
      <c r="L1231" s="6"/>
      <c r="M1231" s="6"/>
      <c r="N1231" s="6"/>
      <c r="O1231" s="6"/>
      <c r="P1231" s="6"/>
      <c r="Q1231" s="6"/>
    </row>
    <row r="1232" spans="2:17" ht="15.75">
      <c r="B1232" s="6"/>
      <c r="C1232" s="6"/>
      <c r="D1232" s="6"/>
      <c r="E1232" s="6"/>
      <c r="F1232" s="6"/>
      <c r="G1232" s="6"/>
      <c r="H1232" s="6"/>
      <c r="I1232" s="6"/>
      <c r="J1232" s="6"/>
      <c r="K1232" s="6"/>
      <c r="L1232" s="6"/>
      <c r="M1232" s="6"/>
      <c r="N1232" s="6"/>
      <c r="O1232" s="6"/>
      <c r="P1232" s="6"/>
      <c r="Q1232" s="6"/>
    </row>
    <row r="1233" spans="2:17" ht="15.75">
      <c r="B1233" s="6"/>
      <c r="C1233" s="6"/>
      <c r="D1233" s="6"/>
      <c r="E1233" s="6"/>
      <c r="F1233" s="6"/>
      <c r="G1233" s="6"/>
      <c r="H1233" s="6"/>
      <c r="I1233" s="6"/>
      <c r="J1233" s="6"/>
      <c r="K1233" s="6"/>
      <c r="L1233" s="6"/>
      <c r="M1233" s="6"/>
      <c r="N1233" s="6"/>
      <c r="O1233" s="6"/>
      <c r="P1233" s="6"/>
      <c r="Q1233" s="6"/>
    </row>
    <row r="1234" spans="2:17" ht="15.75">
      <c r="B1234" s="6"/>
      <c r="C1234" s="6"/>
      <c r="D1234" s="6"/>
      <c r="E1234" s="6"/>
      <c r="F1234" s="6"/>
      <c r="G1234" s="6"/>
      <c r="H1234" s="6"/>
      <c r="I1234" s="6"/>
      <c r="J1234" s="6"/>
      <c r="K1234" s="6"/>
      <c r="L1234" s="6"/>
      <c r="M1234" s="6"/>
      <c r="N1234" s="6"/>
      <c r="O1234" s="6"/>
      <c r="P1234" s="6"/>
      <c r="Q1234" s="6"/>
    </row>
    <row r="1235" spans="2:17" ht="15.75">
      <c r="B1235" s="6"/>
      <c r="C1235" s="6"/>
      <c r="D1235" s="6"/>
      <c r="E1235" s="6"/>
      <c r="F1235" s="6"/>
      <c r="G1235" s="6"/>
      <c r="H1235" s="6"/>
      <c r="I1235" s="6"/>
      <c r="J1235" s="6"/>
      <c r="K1235" s="6"/>
      <c r="L1235" s="6"/>
      <c r="M1235" s="6"/>
      <c r="N1235" s="6"/>
      <c r="O1235" s="6"/>
      <c r="P1235" s="6"/>
      <c r="Q1235" s="6"/>
    </row>
    <row r="1236" spans="2:17" ht="15.75">
      <c r="B1236" s="6"/>
      <c r="C1236" s="6"/>
      <c r="D1236" s="6"/>
      <c r="E1236" s="6"/>
      <c r="F1236" s="6"/>
      <c r="G1236" s="6"/>
      <c r="H1236" s="6"/>
      <c r="I1236" s="6"/>
      <c r="J1236" s="6"/>
      <c r="K1236" s="6"/>
      <c r="L1236" s="6"/>
      <c r="M1236" s="6"/>
      <c r="N1236" s="6"/>
      <c r="O1236" s="6"/>
      <c r="P1236" s="6"/>
      <c r="Q1236" s="6"/>
    </row>
    <row r="1237" spans="2:17" ht="15.75">
      <c r="B1237" s="6"/>
      <c r="C1237" s="6"/>
      <c r="D1237" s="6"/>
      <c r="E1237" s="6"/>
      <c r="F1237" s="6"/>
      <c r="G1237" s="6"/>
      <c r="H1237" s="6"/>
      <c r="I1237" s="6"/>
      <c r="J1237" s="6"/>
      <c r="K1237" s="6"/>
      <c r="L1237" s="6"/>
      <c r="M1237" s="6"/>
      <c r="N1237" s="6"/>
      <c r="O1237" s="6"/>
      <c r="P1237" s="6"/>
      <c r="Q1237" s="6"/>
    </row>
    <row r="1238" spans="2:17" ht="15.75">
      <c r="B1238" s="6"/>
      <c r="C1238" s="6"/>
      <c r="D1238" s="6"/>
      <c r="E1238" s="6"/>
      <c r="F1238" s="6"/>
      <c r="G1238" s="6"/>
      <c r="H1238" s="6"/>
      <c r="I1238" s="6"/>
      <c r="J1238" s="6"/>
      <c r="K1238" s="6"/>
      <c r="L1238" s="6"/>
      <c r="M1238" s="6"/>
      <c r="N1238" s="6"/>
      <c r="O1238" s="6"/>
      <c r="P1238" s="6"/>
      <c r="Q1238" s="6"/>
    </row>
    <row r="1239" spans="2:17" ht="15.75">
      <c r="B1239" s="6"/>
      <c r="C1239" s="6"/>
      <c r="D1239" s="6"/>
      <c r="E1239" s="6"/>
      <c r="F1239" s="6"/>
      <c r="G1239" s="6"/>
      <c r="H1239" s="6"/>
      <c r="I1239" s="6"/>
      <c r="J1239" s="6"/>
      <c r="K1239" s="6"/>
      <c r="L1239" s="6"/>
      <c r="M1239" s="6"/>
      <c r="N1239" s="6"/>
      <c r="O1239" s="6"/>
      <c r="P1239" s="6"/>
      <c r="Q1239" s="6"/>
    </row>
    <row r="1240" spans="2:17" ht="15.75">
      <c r="B1240" s="6"/>
      <c r="C1240" s="6"/>
      <c r="D1240" s="6"/>
      <c r="E1240" s="6"/>
      <c r="F1240" s="6"/>
      <c r="G1240" s="6"/>
      <c r="H1240" s="6"/>
      <c r="I1240" s="6"/>
      <c r="J1240" s="6"/>
      <c r="K1240" s="6"/>
      <c r="L1240" s="6"/>
      <c r="M1240" s="6"/>
      <c r="N1240" s="6"/>
      <c r="O1240" s="6"/>
      <c r="P1240" s="6"/>
      <c r="Q1240" s="6"/>
    </row>
    <row r="1241" spans="2:17" ht="15.75">
      <c r="B1241" s="6"/>
      <c r="C1241" s="6"/>
      <c r="D1241" s="6"/>
      <c r="E1241" s="6"/>
      <c r="F1241" s="6"/>
      <c r="G1241" s="6"/>
      <c r="H1241" s="6"/>
      <c r="I1241" s="6"/>
      <c r="J1241" s="6"/>
      <c r="K1241" s="6"/>
      <c r="L1241" s="6"/>
      <c r="M1241" s="6"/>
      <c r="N1241" s="6"/>
      <c r="O1241" s="6"/>
      <c r="P1241" s="6"/>
      <c r="Q1241" s="6"/>
    </row>
    <row r="1242" spans="2:17" ht="15.75">
      <c r="B1242" s="6"/>
      <c r="C1242" s="6"/>
      <c r="D1242" s="6"/>
      <c r="E1242" s="6"/>
      <c r="F1242" s="6"/>
      <c r="G1242" s="6"/>
      <c r="H1242" s="6"/>
      <c r="I1242" s="6"/>
      <c r="J1242" s="6"/>
      <c r="K1242" s="6"/>
      <c r="L1242" s="6"/>
      <c r="M1242" s="6"/>
      <c r="N1242" s="6"/>
      <c r="O1242" s="6"/>
      <c r="P1242" s="6"/>
      <c r="Q1242" s="6"/>
    </row>
    <row r="1243" spans="2:17" ht="15.75">
      <c r="B1243" s="6"/>
      <c r="C1243" s="6"/>
      <c r="D1243" s="6"/>
      <c r="E1243" s="6"/>
      <c r="F1243" s="6"/>
      <c r="G1243" s="6"/>
      <c r="H1243" s="6"/>
      <c r="I1243" s="6"/>
      <c r="J1243" s="6"/>
      <c r="K1243" s="6"/>
      <c r="L1243" s="6"/>
      <c r="M1243" s="6"/>
      <c r="N1243" s="6"/>
      <c r="O1243" s="6"/>
      <c r="P1243" s="6"/>
      <c r="Q1243" s="6"/>
    </row>
  </sheetData>
  <mergeCells count="17">
    <mergeCell ref="B37:E37"/>
    <mergeCell ref="B35:E35"/>
    <mergeCell ref="O35:Q35"/>
    <mergeCell ref="B36:E36"/>
    <mergeCell ref="O36:Q36"/>
    <mergeCell ref="E11:J11"/>
    <mergeCell ref="H20:J21"/>
    <mergeCell ref="B27:J27"/>
    <mergeCell ref="B31:E31"/>
    <mergeCell ref="B32:E33"/>
    <mergeCell ref="E9:G9"/>
    <mergeCell ref="I9:J9"/>
    <mergeCell ref="B2:J2"/>
    <mergeCell ref="B3:J3"/>
    <mergeCell ref="B4:J4"/>
    <mergeCell ref="B5:J5"/>
    <mergeCell ref="B7:J7"/>
  </mergeCells>
  <printOptions horizontalCentered="1" verticalCentered="1"/>
  <pageMargins left="0.39370078740157483" right="0.39370078740157483" top="0.59055118110236227" bottom="0.59055118110236227" header="0" footer="0"/>
  <pageSetup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R47"/>
  <sheetViews>
    <sheetView view="pageBreakPreview" topLeftCell="A7" zoomScale="85" zoomScaleNormal="100" zoomScaleSheetLayoutView="85" workbookViewId="0">
      <selection activeCell="I19" sqref="I19"/>
    </sheetView>
  </sheetViews>
  <sheetFormatPr baseColWidth="10" defaultRowHeight="15"/>
  <cols>
    <col min="2" max="2" width="16" customWidth="1"/>
  </cols>
  <sheetData>
    <row r="1" spans="1:15" ht="18.75">
      <c r="A1" s="576"/>
      <c r="B1" s="667" t="s">
        <v>0</v>
      </c>
      <c r="C1" s="667"/>
      <c r="D1" s="667"/>
      <c r="E1" s="667"/>
      <c r="F1" s="667"/>
      <c r="G1" s="667"/>
      <c r="H1" s="667"/>
      <c r="I1" s="667"/>
      <c r="J1" s="667"/>
      <c r="K1" s="667"/>
      <c r="L1" s="667"/>
      <c r="M1" s="667"/>
      <c r="N1" s="667"/>
      <c r="O1" s="577"/>
    </row>
    <row r="2" spans="1:15" ht="15.75">
      <c r="A2" s="578"/>
      <c r="B2" s="653" t="s">
        <v>304</v>
      </c>
      <c r="C2" s="653"/>
      <c r="D2" s="653"/>
      <c r="E2" s="653"/>
      <c r="F2" s="653"/>
      <c r="G2" s="653"/>
      <c r="H2" s="653"/>
      <c r="I2" s="653"/>
      <c r="J2" s="653"/>
      <c r="K2" s="653"/>
      <c r="L2" s="653"/>
      <c r="M2" s="653"/>
      <c r="N2" s="653"/>
      <c r="O2" s="579"/>
    </row>
    <row r="3" spans="1:15" ht="15.75">
      <c r="A3" s="578"/>
      <c r="B3" s="654" t="s">
        <v>305</v>
      </c>
      <c r="C3" s="654"/>
      <c r="D3" s="654"/>
      <c r="E3" s="654"/>
      <c r="F3" s="654"/>
      <c r="G3" s="654"/>
      <c r="H3" s="654"/>
      <c r="I3" s="654"/>
      <c r="J3" s="654"/>
      <c r="K3" s="654"/>
      <c r="L3" s="654"/>
      <c r="M3" s="654"/>
      <c r="N3" s="654"/>
      <c r="O3" s="579"/>
    </row>
    <row r="4" spans="1:15" ht="15.75">
      <c r="A4" s="578"/>
      <c r="B4" s="668" t="s">
        <v>83</v>
      </c>
      <c r="C4" s="668"/>
      <c r="D4" s="668"/>
      <c r="E4" s="668"/>
      <c r="F4" s="668"/>
      <c r="G4" s="668"/>
      <c r="H4" s="668"/>
      <c r="I4" s="668"/>
      <c r="J4" s="668"/>
      <c r="K4" s="668"/>
      <c r="L4" s="668"/>
      <c r="M4" s="668"/>
      <c r="N4" s="668"/>
      <c r="O4" s="579"/>
    </row>
    <row r="5" spans="1:15" ht="15.75">
      <c r="A5" s="578"/>
      <c r="B5" s="575"/>
      <c r="C5" s="575"/>
      <c r="D5" s="575"/>
      <c r="E5" s="575"/>
      <c r="F5" s="575"/>
      <c r="G5" s="575"/>
      <c r="H5" s="575"/>
      <c r="I5" s="575"/>
      <c r="J5" s="575"/>
      <c r="K5" s="575"/>
      <c r="L5" s="575"/>
      <c r="M5" s="575"/>
      <c r="N5" s="575"/>
      <c r="O5" s="579"/>
    </row>
    <row r="6" spans="1:15" ht="21">
      <c r="A6" s="578"/>
      <c r="B6" s="580"/>
      <c r="C6" s="581" t="s">
        <v>306</v>
      </c>
      <c r="D6" s="580"/>
      <c r="E6" s="581"/>
      <c r="F6" s="580"/>
      <c r="G6" s="581"/>
      <c r="H6" s="580"/>
      <c r="I6" s="581"/>
      <c r="J6" s="580"/>
      <c r="K6" s="581"/>
      <c r="L6" s="580"/>
      <c r="M6" s="581"/>
      <c r="N6" s="580"/>
      <c r="O6" s="579"/>
    </row>
    <row r="7" spans="1:15" ht="18.75">
      <c r="A7" s="578"/>
      <c r="B7" s="669" t="s">
        <v>307</v>
      </c>
      <c r="C7" s="669"/>
      <c r="D7" s="669"/>
      <c r="E7" s="669"/>
      <c r="F7" s="669"/>
      <c r="G7" s="669"/>
      <c r="H7" s="669"/>
      <c r="I7" s="669"/>
      <c r="J7" s="669"/>
      <c r="K7" s="669"/>
      <c r="L7" s="669"/>
      <c r="M7" s="669"/>
      <c r="N7" s="669"/>
      <c r="O7" s="579"/>
    </row>
    <row r="8" spans="1:15" ht="15.75">
      <c r="A8" s="578"/>
      <c r="B8" s="146" t="s">
        <v>308</v>
      </c>
      <c r="C8" s="666" t="str">
        <f>'HOJA MASTER'!C6</f>
        <v>CABECERA MUNICIPAL</v>
      </c>
      <c r="D8" s="666"/>
      <c r="E8" s="666"/>
      <c r="F8" s="666"/>
      <c r="G8" s="666"/>
      <c r="H8" s="666"/>
      <c r="I8" s="625" t="s">
        <v>309</v>
      </c>
      <c r="J8" s="625" t="s">
        <v>309</v>
      </c>
      <c r="K8" s="666">
        <f>'HOJA MASTER'!G12</f>
        <v>3</v>
      </c>
      <c r="L8" s="666"/>
      <c r="M8" s="666"/>
      <c r="N8" s="666"/>
      <c r="O8" s="579"/>
    </row>
    <row r="9" spans="1:15" ht="15.75">
      <c r="A9" s="578"/>
      <c r="B9" s="13"/>
      <c r="C9" s="13"/>
      <c r="D9" s="13"/>
      <c r="E9" s="13"/>
      <c r="F9" s="13"/>
      <c r="G9" s="13"/>
      <c r="H9" s="13"/>
      <c r="I9" s="13"/>
      <c r="J9" s="13"/>
      <c r="K9" s="11"/>
      <c r="L9" s="11"/>
      <c r="M9" s="11"/>
      <c r="N9" s="11"/>
      <c r="O9" s="579"/>
    </row>
    <row r="10" spans="1:15" ht="26.25" customHeight="1">
      <c r="A10" s="578"/>
      <c r="B10" s="582" t="s">
        <v>3</v>
      </c>
      <c r="C10" s="13"/>
      <c r="D10" s="673" t="s">
        <v>369</v>
      </c>
      <c r="E10" s="673"/>
      <c r="F10" s="673"/>
      <c r="G10" s="673"/>
      <c r="H10" s="673"/>
      <c r="I10" s="673"/>
      <c r="J10" s="673"/>
      <c r="K10" s="673"/>
      <c r="L10" s="673"/>
      <c r="M10" s="673"/>
      <c r="N10" s="673"/>
      <c r="O10" s="579"/>
    </row>
    <row r="11" spans="1:15" ht="15.75">
      <c r="A11" s="578"/>
      <c r="B11" s="145" t="s">
        <v>310</v>
      </c>
      <c r="C11" s="11"/>
      <c r="D11" s="182" t="str">
        <f>'HOJA MASTER'!C6</f>
        <v>CABECERA MUNICIPAL</v>
      </c>
      <c r="E11" s="183"/>
      <c r="F11" s="183"/>
      <c r="G11" s="183"/>
      <c r="H11" s="183"/>
      <c r="I11" s="183"/>
      <c r="J11" s="183"/>
      <c r="K11" s="11"/>
      <c r="L11" s="11"/>
      <c r="M11" s="11"/>
      <c r="N11" s="11"/>
      <c r="O11" s="579"/>
    </row>
    <row r="12" spans="1:15" ht="15.75">
      <c r="A12" s="578"/>
      <c r="B12" s="583" t="s">
        <v>311</v>
      </c>
      <c r="C12" s="584"/>
      <c r="D12" s="145"/>
      <c r="E12" s="26" t="s">
        <v>312</v>
      </c>
      <c r="F12" s="145"/>
      <c r="G12" s="145"/>
      <c r="H12" s="145" t="s">
        <v>313</v>
      </c>
      <c r="I12" s="145"/>
      <c r="J12" s="145"/>
      <c r="K12" s="145" t="s">
        <v>314</v>
      </c>
      <c r="L12" s="145"/>
      <c r="M12" s="145"/>
      <c r="N12" s="145"/>
      <c r="O12" s="579"/>
    </row>
    <row r="13" spans="1:15" ht="15.75">
      <c r="A13" s="578"/>
      <c r="B13" s="142"/>
      <c r="C13" s="25"/>
      <c r="D13" s="11"/>
      <c r="E13" s="11"/>
      <c r="F13" s="11"/>
      <c r="G13" s="11"/>
      <c r="H13" s="11"/>
      <c r="I13" s="11"/>
      <c r="J13" s="11"/>
      <c r="K13" s="11"/>
      <c r="L13" s="11"/>
      <c r="M13" s="11"/>
      <c r="N13" s="11"/>
      <c r="O13" s="579"/>
    </row>
    <row r="14" spans="1:15" ht="15.75">
      <c r="A14" s="578"/>
      <c r="B14" s="146" t="s">
        <v>315</v>
      </c>
      <c r="C14" s="11"/>
      <c r="D14" s="11"/>
      <c r="E14" s="11"/>
      <c r="F14" s="11"/>
      <c r="G14" s="11"/>
      <c r="H14" s="11"/>
      <c r="I14" s="11"/>
      <c r="J14" s="11"/>
      <c r="K14" s="11"/>
      <c r="L14" s="11"/>
      <c r="M14" s="11"/>
      <c r="N14" s="11"/>
      <c r="O14" s="579"/>
    </row>
    <row r="15" spans="1:15" ht="15.75">
      <c r="A15" s="578"/>
      <c r="B15" s="149"/>
      <c r="C15" s="149"/>
      <c r="D15" s="149"/>
      <c r="E15" s="149"/>
      <c r="F15" s="149"/>
      <c r="G15" s="149"/>
      <c r="H15" s="149"/>
      <c r="I15" s="149"/>
      <c r="J15" s="149"/>
      <c r="K15" s="11"/>
      <c r="L15" s="11"/>
      <c r="M15" s="11"/>
      <c r="N15" s="11"/>
      <c r="O15" s="579"/>
    </row>
    <row r="16" spans="1:15">
      <c r="A16" s="578"/>
      <c r="B16" s="145" t="s">
        <v>316</v>
      </c>
      <c r="C16" s="149"/>
      <c r="D16" s="26" t="s">
        <v>362</v>
      </c>
      <c r="E16" s="149"/>
      <c r="F16" s="149"/>
      <c r="G16" s="149"/>
      <c r="H16" s="149"/>
      <c r="I16" s="149"/>
      <c r="J16" s="149"/>
      <c r="K16" s="149"/>
      <c r="L16" s="149"/>
      <c r="M16" s="149"/>
      <c r="N16" s="149"/>
      <c r="O16" s="585"/>
    </row>
    <row r="17" spans="1:18">
      <c r="A17" s="578"/>
      <c r="B17" s="145"/>
      <c r="C17" s="149"/>
      <c r="D17" s="142"/>
      <c r="E17" s="149"/>
      <c r="F17" s="149"/>
      <c r="G17" s="149"/>
      <c r="H17" s="149"/>
      <c r="I17" s="149"/>
      <c r="J17" s="149"/>
      <c r="K17" s="149"/>
      <c r="L17" s="149"/>
      <c r="M17" s="149"/>
      <c r="N17" s="149"/>
      <c r="O17" s="585"/>
    </row>
    <row r="18" spans="1:18">
      <c r="A18" s="578"/>
      <c r="B18" s="145"/>
      <c r="C18" s="149"/>
      <c r="D18" s="142"/>
      <c r="E18" s="149"/>
      <c r="F18" s="149"/>
      <c r="G18" s="149"/>
      <c r="H18" s="149"/>
      <c r="I18" s="149"/>
      <c r="J18" s="149"/>
      <c r="K18" s="149"/>
      <c r="L18" s="149"/>
      <c r="M18" s="149"/>
      <c r="N18" s="149"/>
      <c r="O18" s="585"/>
    </row>
    <row r="19" spans="1:18">
      <c r="A19" s="578"/>
      <c r="B19" s="145"/>
      <c r="C19" s="149"/>
      <c r="D19" s="149"/>
      <c r="E19" s="149"/>
      <c r="F19" s="149"/>
      <c r="G19" s="149"/>
      <c r="H19" s="149"/>
      <c r="I19" s="149"/>
      <c r="J19" s="149"/>
      <c r="K19" s="149"/>
      <c r="L19" s="149"/>
      <c r="M19" s="149"/>
      <c r="N19" s="149"/>
      <c r="O19" s="585"/>
    </row>
    <row r="20" spans="1:18">
      <c r="A20" s="578"/>
      <c r="B20" s="145" t="s">
        <v>200</v>
      </c>
      <c r="C20" s="149"/>
      <c r="D20" s="182" t="str">
        <f>'HOJA MASTER'!C15</f>
        <v>FONDO MUNICIPAL</v>
      </c>
      <c r="E20" s="586"/>
      <c r="F20" s="586"/>
      <c r="G20" s="586"/>
      <c r="H20" s="586"/>
      <c r="I20" s="586"/>
      <c r="J20" s="586"/>
      <c r="K20" s="586"/>
      <c r="L20" s="586"/>
      <c r="M20" s="586"/>
      <c r="N20" s="586"/>
      <c r="O20" s="585"/>
    </row>
    <row r="21" spans="1:18" ht="15.75">
      <c r="A21" s="578"/>
      <c r="B21" s="145" t="s">
        <v>317</v>
      </c>
      <c r="C21" s="11"/>
      <c r="D21" s="624">
        <v>0</v>
      </c>
      <c r="E21" s="186"/>
      <c r="F21" s="186"/>
      <c r="G21" s="186"/>
      <c r="H21" s="186"/>
      <c r="I21" s="186"/>
      <c r="J21" s="186"/>
      <c r="K21" s="186"/>
      <c r="L21" s="186"/>
      <c r="M21" s="186"/>
      <c r="N21" s="186"/>
      <c r="O21" s="579"/>
    </row>
    <row r="22" spans="1:18" ht="15.75">
      <c r="A22" s="578"/>
      <c r="B22" s="145" t="s">
        <v>318</v>
      </c>
      <c r="C22" s="145" t="s">
        <v>319</v>
      </c>
      <c r="D22" s="145"/>
      <c r="E22" s="145"/>
      <c r="F22" s="145"/>
      <c r="G22" s="145"/>
      <c r="H22" s="145"/>
      <c r="I22" s="145"/>
      <c r="J22" s="145"/>
      <c r="K22" s="145"/>
      <c r="L22" s="145"/>
      <c r="M22" s="145"/>
      <c r="N22" s="145"/>
      <c r="O22" s="579"/>
    </row>
    <row r="23" spans="1:18" ht="15.75">
      <c r="A23" s="578"/>
      <c r="B23" s="145"/>
      <c r="C23" s="26"/>
      <c r="D23" s="145"/>
      <c r="E23" s="145"/>
      <c r="F23" s="145"/>
      <c r="G23" s="145"/>
      <c r="H23" s="145"/>
      <c r="I23" s="145"/>
      <c r="J23" s="145"/>
      <c r="K23" s="145"/>
      <c r="L23" s="145"/>
      <c r="M23" s="145"/>
      <c r="N23" s="145"/>
      <c r="O23" s="579"/>
    </row>
    <row r="24" spans="1:18" ht="15.75">
      <c r="A24" s="578"/>
      <c r="B24" s="13" t="s">
        <v>320</v>
      </c>
      <c r="C24" s="142"/>
      <c r="D24" s="674" t="s">
        <v>321</v>
      </c>
      <c r="E24" s="674"/>
      <c r="F24" s="674"/>
      <c r="G24" s="674"/>
      <c r="H24" s="13" t="s">
        <v>322</v>
      </c>
      <c r="I24" s="13"/>
      <c r="J24" s="675" t="s">
        <v>323</v>
      </c>
      <c r="K24" s="674"/>
      <c r="L24" s="674"/>
      <c r="M24" s="674"/>
      <c r="N24" s="674"/>
      <c r="O24" s="579"/>
    </row>
    <row r="25" spans="1:18" ht="15.75">
      <c r="A25" s="578"/>
      <c r="B25" s="25"/>
      <c r="C25" s="25"/>
      <c r="D25" s="11"/>
      <c r="E25" s="191" t="s">
        <v>324</v>
      </c>
      <c r="F25" s="191"/>
      <c r="G25" s="191"/>
      <c r="H25" s="191"/>
      <c r="I25" s="191"/>
      <c r="J25" s="191"/>
      <c r="K25" s="191" t="s">
        <v>325</v>
      </c>
      <c r="L25" s="191"/>
      <c r="M25" s="191"/>
      <c r="N25" s="11"/>
      <c r="O25" s="579"/>
    </row>
    <row r="26" spans="1:18" ht="15.75">
      <c r="A26" s="578"/>
      <c r="B26" s="25"/>
      <c r="C26" s="25"/>
      <c r="D26" s="11"/>
      <c r="E26" s="191"/>
      <c r="F26" s="191"/>
      <c r="G26" s="191"/>
      <c r="H26" s="191"/>
      <c r="I26" s="191"/>
      <c r="J26" s="191"/>
      <c r="K26" s="191"/>
      <c r="L26" s="191"/>
      <c r="M26" s="191"/>
      <c r="N26" s="11"/>
      <c r="O26" s="579"/>
    </row>
    <row r="27" spans="1:18" ht="15.75">
      <c r="A27" s="578"/>
      <c r="B27" s="146" t="s">
        <v>326</v>
      </c>
      <c r="C27" s="25"/>
      <c r="D27" s="11"/>
      <c r="E27" s="11"/>
      <c r="F27" s="11"/>
      <c r="G27" s="11"/>
      <c r="H27" s="11"/>
      <c r="I27" s="11"/>
      <c r="J27" s="11"/>
      <c r="K27" s="11"/>
      <c r="L27" s="11"/>
      <c r="M27" s="11"/>
      <c r="N27" s="11"/>
      <c r="O27" s="579"/>
    </row>
    <row r="28" spans="1:18" ht="16.5" thickBot="1">
      <c r="A28" s="578"/>
      <c r="B28" s="25"/>
      <c r="C28" s="25"/>
      <c r="D28" s="11"/>
      <c r="E28" s="11"/>
      <c r="F28" s="11"/>
      <c r="G28" s="11"/>
      <c r="H28" s="11"/>
      <c r="I28" s="11"/>
      <c r="J28" s="11"/>
      <c r="K28" s="11"/>
      <c r="L28" s="11"/>
      <c r="M28" s="11"/>
      <c r="N28" s="11"/>
      <c r="O28" s="579"/>
    </row>
    <row r="29" spans="1:18" ht="16.5" thickBot="1">
      <c r="A29" s="578"/>
      <c r="B29" s="676" t="s">
        <v>4</v>
      </c>
      <c r="C29" s="677"/>
      <c r="D29" s="678" t="s">
        <v>327</v>
      </c>
      <c r="E29" s="679"/>
      <c r="F29" s="680" t="s">
        <v>328</v>
      </c>
      <c r="G29" s="681"/>
      <c r="H29" s="678" t="s">
        <v>329</v>
      </c>
      <c r="I29" s="679"/>
      <c r="J29" s="678" t="s">
        <v>330</v>
      </c>
      <c r="K29" s="679"/>
      <c r="L29" s="678" t="s">
        <v>202</v>
      </c>
      <c r="M29" s="682"/>
      <c r="N29" s="679"/>
      <c r="O29" s="579"/>
    </row>
    <row r="30" spans="1:18" ht="16.5" thickBot="1">
      <c r="A30" s="578"/>
      <c r="B30" s="683">
        <f>'HOJA MASTER'!C26</f>
        <v>3500000</v>
      </c>
      <c r="C30" s="684"/>
      <c r="D30" s="685"/>
      <c r="E30" s="686"/>
      <c r="F30" s="685"/>
      <c r="G30" s="686"/>
      <c r="H30" s="687">
        <f>B30</f>
        <v>3500000</v>
      </c>
      <c r="I30" s="686"/>
      <c r="J30" s="687"/>
      <c r="K30" s="686"/>
      <c r="L30" s="670"/>
      <c r="M30" s="671"/>
      <c r="N30" s="672"/>
      <c r="O30" s="579"/>
      <c r="R30" s="367"/>
    </row>
    <row r="31" spans="1:18" ht="15.75">
      <c r="A31" s="578"/>
      <c r="B31" s="25"/>
      <c r="C31" s="25"/>
      <c r="D31" s="11"/>
      <c r="E31" s="11"/>
      <c r="F31" s="11"/>
      <c r="G31" s="11"/>
      <c r="H31" s="11"/>
      <c r="I31" s="11"/>
      <c r="J31" s="11"/>
      <c r="K31" s="11"/>
      <c r="L31" s="11"/>
      <c r="M31" s="11"/>
      <c r="N31" s="11"/>
      <c r="O31" s="579"/>
    </row>
    <row r="32" spans="1:18" ht="15.75">
      <c r="A32" s="578"/>
      <c r="B32" s="146" t="s">
        <v>331</v>
      </c>
      <c r="C32" s="25"/>
      <c r="D32" s="11"/>
      <c r="E32" s="11"/>
      <c r="F32" s="11"/>
      <c r="G32" s="11"/>
      <c r="H32" s="11"/>
      <c r="I32" s="11"/>
      <c r="J32" s="11"/>
      <c r="K32" s="11"/>
      <c r="L32" s="11"/>
      <c r="M32" s="11"/>
      <c r="N32" s="11"/>
      <c r="O32" s="579"/>
    </row>
    <row r="33" spans="1:18" ht="16.5" thickBot="1">
      <c r="A33" s="578"/>
      <c r="B33" s="25"/>
      <c r="C33" s="25"/>
      <c r="D33" s="11"/>
      <c r="E33" s="11"/>
      <c r="F33" s="11"/>
      <c r="G33" s="11"/>
      <c r="H33" s="11"/>
      <c r="I33" s="11"/>
      <c r="J33" s="11"/>
      <c r="K33" s="11"/>
      <c r="L33" s="11"/>
      <c r="M33" s="11"/>
      <c r="N33" s="11"/>
      <c r="O33" s="579"/>
    </row>
    <row r="34" spans="1:18" ht="16.5" thickBot="1">
      <c r="A34" s="578"/>
      <c r="B34" s="587" t="s">
        <v>332</v>
      </c>
      <c r="C34" s="678" t="s">
        <v>69</v>
      </c>
      <c r="D34" s="679"/>
      <c r="E34" s="587" t="s">
        <v>5</v>
      </c>
      <c r="F34" s="678" t="s">
        <v>323</v>
      </c>
      <c r="G34" s="679"/>
      <c r="H34" s="588" t="s">
        <v>5</v>
      </c>
      <c r="I34" s="678" t="s">
        <v>70</v>
      </c>
      <c r="J34" s="679"/>
      <c r="K34" s="587" t="s">
        <v>5</v>
      </c>
      <c r="L34" s="678" t="s">
        <v>333</v>
      </c>
      <c r="M34" s="682"/>
      <c r="N34" s="587" t="s">
        <v>5</v>
      </c>
      <c r="O34" s="579"/>
      <c r="R34" s="367"/>
    </row>
    <row r="35" spans="1:18" ht="16.5" thickBot="1">
      <c r="A35" s="578"/>
      <c r="B35" s="589">
        <f>B30</f>
        <v>3500000</v>
      </c>
      <c r="C35" s="687">
        <f>B35/2</f>
        <v>1750000</v>
      </c>
      <c r="D35" s="686"/>
      <c r="E35" s="590">
        <v>50</v>
      </c>
      <c r="F35" s="687">
        <f>(B35/2)</f>
        <v>1750000</v>
      </c>
      <c r="G35" s="686"/>
      <c r="H35" s="590">
        <v>50</v>
      </c>
      <c r="I35" s="687"/>
      <c r="J35" s="686"/>
      <c r="K35" s="590"/>
      <c r="L35" s="688"/>
      <c r="M35" s="689"/>
      <c r="N35" s="591"/>
      <c r="O35" s="579"/>
      <c r="Q35" s="137"/>
      <c r="R35" s="367"/>
    </row>
    <row r="36" spans="1:18" ht="15.75">
      <c r="A36" s="578"/>
      <c r="B36" s="25"/>
      <c r="C36" s="25"/>
      <c r="D36" s="11"/>
      <c r="E36" s="11"/>
      <c r="F36" s="11"/>
      <c r="G36" s="11"/>
      <c r="H36" s="11"/>
      <c r="I36" s="11"/>
      <c r="J36" s="11"/>
      <c r="K36" s="11"/>
      <c r="L36" s="11"/>
      <c r="M36" s="11"/>
      <c r="N36" s="11"/>
      <c r="O36" s="579"/>
    </row>
    <row r="37" spans="1:18" ht="15.75">
      <c r="A37" s="578"/>
      <c r="B37" s="592" t="s">
        <v>334</v>
      </c>
      <c r="C37" s="142"/>
      <c r="D37" s="142"/>
      <c r="E37" s="142"/>
      <c r="F37" s="142"/>
      <c r="G37" s="142"/>
      <c r="H37" s="142"/>
      <c r="I37" s="142"/>
      <c r="J37" s="142"/>
      <c r="K37" s="13"/>
      <c r="L37" s="13"/>
      <c r="M37" s="13"/>
      <c r="N37" s="13"/>
      <c r="O37" s="579"/>
    </row>
    <row r="38" spans="1:18" ht="16.5" thickBot="1">
      <c r="A38" s="578"/>
      <c r="B38" s="142"/>
      <c r="C38" s="142"/>
      <c r="D38" s="142"/>
      <c r="E38" s="142"/>
      <c r="F38" s="142"/>
      <c r="G38" s="142"/>
      <c r="H38" s="142"/>
      <c r="I38" s="142"/>
      <c r="J38" s="142"/>
      <c r="K38" s="13"/>
      <c r="L38" s="13"/>
      <c r="M38" s="13"/>
      <c r="N38" s="13"/>
      <c r="O38" s="579"/>
    </row>
    <row r="39" spans="1:18" ht="16.5" thickBot="1">
      <c r="A39" s="578"/>
      <c r="B39" s="678" t="s">
        <v>335</v>
      </c>
      <c r="C39" s="682"/>
      <c r="D39" s="682"/>
      <c r="E39" s="682"/>
      <c r="F39" s="679"/>
      <c r="G39" s="678" t="s">
        <v>336</v>
      </c>
      <c r="H39" s="682"/>
      <c r="I39" s="682"/>
      <c r="J39" s="679"/>
      <c r="K39" s="680" t="s">
        <v>337</v>
      </c>
      <c r="L39" s="690"/>
      <c r="M39" s="690"/>
      <c r="N39" s="681"/>
      <c r="O39" s="579"/>
    </row>
    <row r="40" spans="1:18" ht="16.5" thickBot="1">
      <c r="A40" s="578"/>
      <c r="B40" s="678" t="s">
        <v>6</v>
      </c>
      <c r="C40" s="679"/>
      <c r="D40" s="678" t="s">
        <v>338</v>
      </c>
      <c r="E40" s="682"/>
      <c r="F40" s="679"/>
      <c r="G40" s="678" t="s">
        <v>6</v>
      </c>
      <c r="H40" s="679"/>
      <c r="I40" s="678" t="s">
        <v>339</v>
      </c>
      <c r="J40" s="679"/>
      <c r="K40" s="691" t="s">
        <v>340</v>
      </c>
      <c r="L40" s="692"/>
      <c r="M40" s="692"/>
      <c r="N40" s="693"/>
      <c r="O40" s="579"/>
    </row>
    <row r="41" spans="1:18" ht="16.5" thickBot="1">
      <c r="A41" s="578"/>
      <c r="B41" s="694">
        <f>'HOJA MASTER'!C28</f>
        <v>2300</v>
      </c>
      <c r="C41" s="695"/>
      <c r="D41" s="694" t="str">
        <f>'HOJA MASTER'!D37</f>
        <v>M2</v>
      </c>
      <c r="E41" s="696"/>
      <c r="F41" s="697"/>
      <c r="G41" s="698">
        <v>1000</v>
      </c>
      <c r="H41" s="699"/>
      <c r="I41" s="700" t="s">
        <v>92</v>
      </c>
      <c r="J41" s="701"/>
      <c r="K41" s="593"/>
      <c r="L41" s="594"/>
      <c r="M41" s="594"/>
      <c r="N41" s="595"/>
      <c r="O41" s="579"/>
    </row>
    <row r="42" spans="1:18" ht="16.5" thickBot="1">
      <c r="A42" s="578"/>
      <c r="B42" s="702"/>
      <c r="C42" s="703"/>
      <c r="D42" s="700"/>
      <c r="E42" s="704"/>
      <c r="F42" s="701"/>
      <c r="G42" s="596"/>
      <c r="H42" s="591"/>
      <c r="I42" s="597"/>
      <c r="J42" s="591"/>
      <c r="K42" s="593"/>
      <c r="L42" s="594"/>
      <c r="M42" s="594"/>
      <c r="N42" s="595"/>
      <c r="O42" s="579"/>
    </row>
    <row r="43" spans="1:18" ht="16.5" thickBot="1">
      <c r="A43" s="578"/>
      <c r="B43" s="596"/>
      <c r="C43" s="591"/>
      <c r="D43" s="597"/>
      <c r="E43" s="598"/>
      <c r="F43" s="591"/>
      <c r="G43" s="596"/>
      <c r="H43" s="591"/>
      <c r="I43" s="596"/>
      <c r="J43" s="591"/>
      <c r="K43" s="593"/>
      <c r="L43" s="594"/>
      <c r="M43" s="594"/>
      <c r="N43" s="595"/>
      <c r="O43" s="579"/>
    </row>
    <row r="44" spans="1:18" ht="15.75">
      <c r="A44" s="578"/>
      <c r="B44" s="25"/>
      <c r="C44" s="25"/>
      <c r="D44" s="11"/>
      <c r="E44" s="11"/>
      <c r="F44" s="11"/>
      <c r="G44" s="11"/>
      <c r="H44" s="11"/>
      <c r="I44" s="11"/>
      <c r="J44" s="11"/>
      <c r="K44" s="11"/>
      <c r="L44" s="11"/>
      <c r="M44" s="11"/>
      <c r="N44" s="11"/>
      <c r="O44" s="579"/>
    </row>
    <row r="45" spans="1:18" ht="15.75">
      <c r="A45" s="578"/>
      <c r="B45" s="191" t="s">
        <v>341</v>
      </c>
      <c r="C45" s="25"/>
      <c r="D45" s="11"/>
      <c r="E45" s="11"/>
      <c r="F45" s="11"/>
      <c r="G45" s="11"/>
      <c r="H45" s="11"/>
      <c r="I45" s="11"/>
      <c r="J45" s="11"/>
      <c r="K45" s="11"/>
      <c r="L45" s="11"/>
      <c r="M45" s="11"/>
      <c r="N45" s="11"/>
      <c r="O45" s="579"/>
    </row>
    <row r="46" spans="1:18" ht="15.75">
      <c r="A46" s="578"/>
      <c r="B46" s="191" t="s">
        <v>342</v>
      </c>
      <c r="C46" s="25"/>
      <c r="D46" s="11"/>
      <c r="E46" s="11"/>
      <c r="F46" s="11"/>
      <c r="G46" s="11"/>
      <c r="H46" s="11"/>
      <c r="I46" s="11"/>
      <c r="J46" s="11"/>
      <c r="K46" s="11"/>
      <c r="L46" s="11"/>
      <c r="M46" s="11"/>
      <c r="N46" s="11"/>
      <c r="O46" s="579"/>
    </row>
    <row r="47" spans="1:18" ht="15.75">
      <c r="A47" s="599"/>
      <c r="B47" s="600"/>
      <c r="C47" s="600"/>
      <c r="D47" s="600"/>
      <c r="E47" s="600"/>
      <c r="F47" s="600"/>
      <c r="G47" s="600"/>
      <c r="H47" s="600"/>
      <c r="I47" s="600"/>
      <c r="J47" s="600"/>
      <c r="K47" s="600"/>
      <c r="L47" s="600"/>
      <c r="M47" s="600"/>
      <c r="N47" s="600"/>
      <c r="O47" s="601"/>
    </row>
  </sheetData>
  <mergeCells count="44">
    <mergeCell ref="B41:C41"/>
    <mergeCell ref="D41:F41"/>
    <mergeCell ref="G41:H41"/>
    <mergeCell ref="I41:J41"/>
    <mergeCell ref="B42:C42"/>
    <mergeCell ref="D42:F42"/>
    <mergeCell ref="B39:F39"/>
    <mergeCell ref="G39:J39"/>
    <mergeCell ref="K39:N39"/>
    <mergeCell ref="B40:C40"/>
    <mergeCell ref="D40:F40"/>
    <mergeCell ref="G40:H40"/>
    <mergeCell ref="I40:J40"/>
    <mergeCell ref="K40:N40"/>
    <mergeCell ref="C34:D34"/>
    <mergeCell ref="F34:G34"/>
    <mergeCell ref="I34:J34"/>
    <mergeCell ref="L34:M34"/>
    <mergeCell ref="C35:D35"/>
    <mergeCell ref="F35:G35"/>
    <mergeCell ref="I35:J35"/>
    <mergeCell ref="L35:M35"/>
    <mergeCell ref="L30:N30"/>
    <mergeCell ref="D10:N10"/>
    <mergeCell ref="D24:G24"/>
    <mergeCell ref="J24:N24"/>
    <mergeCell ref="B29:C29"/>
    <mergeCell ref="D29:E29"/>
    <mergeCell ref="F29:G29"/>
    <mergeCell ref="H29:I29"/>
    <mergeCell ref="J29:K29"/>
    <mergeCell ref="L29:N29"/>
    <mergeCell ref="B30:C30"/>
    <mergeCell ref="D30:E30"/>
    <mergeCell ref="F30:G30"/>
    <mergeCell ref="H30:I30"/>
    <mergeCell ref="J30:K30"/>
    <mergeCell ref="K8:N8"/>
    <mergeCell ref="C8:H8"/>
    <mergeCell ref="B1:N1"/>
    <mergeCell ref="B2:N2"/>
    <mergeCell ref="B3:N3"/>
    <mergeCell ref="B4:N4"/>
    <mergeCell ref="B7:N7"/>
  </mergeCells>
  <pageMargins left="0.7" right="0.7" top="0.75" bottom="0.75" header="0.3" footer="0.3"/>
  <pageSetup scale="51"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00B0F0"/>
    <pageSetUpPr fitToPage="1"/>
  </sheetPr>
  <dimension ref="A1:O38"/>
  <sheetViews>
    <sheetView view="pageBreakPreview" zoomScale="85" zoomScaleNormal="100" zoomScaleSheetLayoutView="85" zoomScalePageLayoutView="85" workbookViewId="0">
      <selection activeCell="D9" sqref="D9:H9"/>
    </sheetView>
  </sheetViews>
  <sheetFormatPr baseColWidth="10" defaultRowHeight="12.75"/>
  <cols>
    <col min="1" max="1" width="2.7109375" style="3" customWidth="1"/>
    <col min="2" max="2" width="18.140625" style="3" bestFit="1" customWidth="1"/>
    <col min="3" max="3" width="15.42578125" style="3" customWidth="1"/>
    <col min="4" max="4" width="14.85546875" style="3" customWidth="1"/>
    <col min="5" max="5" width="14.28515625" style="3" customWidth="1"/>
    <col min="6" max="6" width="15" style="3" customWidth="1"/>
    <col min="7" max="7" width="16.42578125" style="3" customWidth="1"/>
    <col min="8" max="8" width="11.5703125" style="3" customWidth="1"/>
    <col min="9" max="9" width="10.5703125" style="3" customWidth="1"/>
    <col min="10" max="10" width="2.7109375" style="3" customWidth="1"/>
    <col min="11" max="11" width="12.42578125" style="3" bestFit="1" customWidth="1"/>
    <col min="12" max="12" width="11.5703125" style="3"/>
    <col min="13" max="13" width="19.28515625" style="3" customWidth="1"/>
    <col min="14" max="14" width="14.140625" style="3" bestFit="1" customWidth="1"/>
    <col min="15" max="256" width="11.5703125" style="3"/>
    <col min="257" max="257" width="2.7109375" style="3" customWidth="1"/>
    <col min="258" max="258" width="10.5703125" style="3" customWidth="1"/>
    <col min="259" max="259" width="32.7109375" style="3" customWidth="1"/>
    <col min="260" max="260" width="11.85546875" style="3" customWidth="1"/>
    <col min="261" max="261" width="13.5703125" style="3" customWidth="1"/>
    <col min="262" max="262" width="15" style="3" customWidth="1"/>
    <col min="263" max="263" width="15.7109375" style="3" customWidth="1"/>
    <col min="264" max="264" width="20.5703125" style="3" customWidth="1"/>
    <col min="265" max="265" width="8.140625" style="3" customWidth="1"/>
    <col min="266" max="266" width="2.7109375" style="3" customWidth="1"/>
    <col min="267" max="512" width="11.5703125" style="3"/>
    <col min="513" max="513" width="2.7109375" style="3" customWidth="1"/>
    <col min="514" max="514" width="10.5703125" style="3" customWidth="1"/>
    <col min="515" max="515" width="32.7109375" style="3" customWidth="1"/>
    <col min="516" max="516" width="11.85546875" style="3" customWidth="1"/>
    <col min="517" max="517" width="13.5703125" style="3" customWidth="1"/>
    <col min="518" max="518" width="15" style="3" customWidth="1"/>
    <col min="519" max="519" width="15.7109375" style="3" customWidth="1"/>
    <col min="520" max="520" width="20.5703125" style="3" customWidth="1"/>
    <col min="521" max="521" width="8.140625" style="3" customWidth="1"/>
    <col min="522" max="522" width="2.7109375" style="3" customWidth="1"/>
    <col min="523" max="768" width="11.5703125" style="3"/>
    <col min="769" max="769" width="2.7109375" style="3" customWidth="1"/>
    <col min="770" max="770" width="10.5703125" style="3" customWidth="1"/>
    <col min="771" max="771" width="32.7109375" style="3" customWidth="1"/>
    <col min="772" max="772" width="11.85546875" style="3" customWidth="1"/>
    <col min="773" max="773" width="13.5703125" style="3" customWidth="1"/>
    <col min="774" max="774" width="15" style="3" customWidth="1"/>
    <col min="775" max="775" width="15.7109375" style="3" customWidth="1"/>
    <col min="776" max="776" width="20.5703125" style="3" customWidth="1"/>
    <col min="777" max="777" width="8.140625" style="3" customWidth="1"/>
    <col min="778" max="778" width="2.7109375" style="3" customWidth="1"/>
    <col min="779" max="1024" width="11.5703125" style="3"/>
    <col min="1025" max="1025" width="2.7109375" style="3" customWidth="1"/>
    <col min="1026" max="1026" width="10.5703125" style="3" customWidth="1"/>
    <col min="1027" max="1027" width="32.7109375" style="3" customWidth="1"/>
    <col min="1028" max="1028" width="11.85546875" style="3" customWidth="1"/>
    <col min="1029" max="1029" width="13.5703125" style="3" customWidth="1"/>
    <col min="1030" max="1030" width="15" style="3" customWidth="1"/>
    <col min="1031" max="1031" width="15.7109375" style="3" customWidth="1"/>
    <col min="1032" max="1032" width="20.5703125" style="3" customWidth="1"/>
    <col min="1033" max="1033" width="8.140625" style="3" customWidth="1"/>
    <col min="1034" max="1034" width="2.7109375" style="3" customWidth="1"/>
    <col min="1035" max="1280" width="11.5703125" style="3"/>
    <col min="1281" max="1281" width="2.7109375" style="3" customWidth="1"/>
    <col min="1282" max="1282" width="10.5703125" style="3" customWidth="1"/>
    <col min="1283" max="1283" width="32.7109375" style="3" customWidth="1"/>
    <col min="1284" max="1284" width="11.85546875" style="3" customWidth="1"/>
    <col min="1285" max="1285" width="13.5703125" style="3" customWidth="1"/>
    <col min="1286" max="1286" width="15" style="3" customWidth="1"/>
    <col min="1287" max="1287" width="15.7109375" style="3" customWidth="1"/>
    <col min="1288" max="1288" width="20.5703125" style="3" customWidth="1"/>
    <col min="1289" max="1289" width="8.140625" style="3" customWidth="1"/>
    <col min="1290" max="1290" width="2.7109375" style="3" customWidth="1"/>
    <col min="1291" max="1536" width="11.5703125" style="3"/>
    <col min="1537" max="1537" width="2.7109375" style="3" customWidth="1"/>
    <col min="1538" max="1538" width="10.5703125" style="3" customWidth="1"/>
    <col min="1539" max="1539" width="32.7109375" style="3" customWidth="1"/>
    <col min="1540" max="1540" width="11.85546875" style="3" customWidth="1"/>
    <col min="1541" max="1541" width="13.5703125" style="3" customWidth="1"/>
    <col min="1542" max="1542" width="15" style="3" customWidth="1"/>
    <col min="1543" max="1543" width="15.7109375" style="3" customWidth="1"/>
    <col min="1544" max="1544" width="20.5703125" style="3" customWidth="1"/>
    <col min="1545" max="1545" width="8.140625" style="3" customWidth="1"/>
    <col min="1546" max="1546" width="2.7109375" style="3" customWidth="1"/>
    <col min="1547" max="1792" width="11.5703125" style="3"/>
    <col min="1793" max="1793" width="2.7109375" style="3" customWidth="1"/>
    <col min="1794" max="1794" width="10.5703125" style="3" customWidth="1"/>
    <col min="1795" max="1795" width="32.7109375" style="3" customWidth="1"/>
    <col min="1796" max="1796" width="11.85546875" style="3" customWidth="1"/>
    <col min="1797" max="1797" width="13.5703125" style="3" customWidth="1"/>
    <col min="1798" max="1798" width="15" style="3" customWidth="1"/>
    <col min="1799" max="1799" width="15.7109375" style="3" customWidth="1"/>
    <col min="1800" max="1800" width="20.5703125" style="3" customWidth="1"/>
    <col min="1801" max="1801" width="8.140625" style="3" customWidth="1"/>
    <col min="1802" max="1802" width="2.7109375" style="3" customWidth="1"/>
    <col min="1803" max="2048" width="11.5703125" style="3"/>
    <col min="2049" max="2049" width="2.7109375" style="3" customWidth="1"/>
    <col min="2050" max="2050" width="10.5703125" style="3" customWidth="1"/>
    <col min="2051" max="2051" width="32.7109375" style="3" customWidth="1"/>
    <col min="2052" max="2052" width="11.85546875" style="3" customWidth="1"/>
    <col min="2053" max="2053" width="13.5703125" style="3" customWidth="1"/>
    <col min="2054" max="2054" width="15" style="3" customWidth="1"/>
    <col min="2055" max="2055" width="15.7109375" style="3" customWidth="1"/>
    <col min="2056" max="2056" width="20.5703125" style="3" customWidth="1"/>
    <col min="2057" max="2057" width="8.140625" style="3" customWidth="1"/>
    <col min="2058" max="2058" width="2.7109375" style="3" customWidth="1"/>
    <col min="2059" max="2304" width="11.5703125" style="3"/>
    <col min="2305" max="2305" width="2.7109375" style="3" customWidth="1"/>
    <col min="2306" max="2306" width="10.5703125" style="3" customWidth="1"/>
    <col min="2307" max="2307" width="32.7109375" style="3" customWidth="1"/>
    <col min="2308" max="2308" width="11.85546875" style="3" customWidth="1"/>
    <col min="2309" max="2309" width="13.5703125" style="3" customWidth="1"/>
    <col min="2310" max="2310" width="15" style="3" customWidth="1"/>
    <col min="2311" max="2311" width="15.7109375" style="3" customWidth="1"/>
    <col min="2312" max="2312" width="20.5703125" style="3" customWidth="1"/>
    <col min="2313" max="2313" width="8.140625" style="3" customWidth="1"/>
    <col min="2314" max="2314" width="2.7109375" style="3" customWidth="1"/>
    <col min="2315" max="2560" width="11.5703125" style="3"/>
    <col min="2561" max="2561" width="2.7109375" style="3" customWidth="1"/>
    <col min="2562" max="2562" width="10.5703125" style="3" customWidth="1"/>
    <col min="2563" max="2563" width="32.7109375" style="3" customWidth="1"/>
    <col min="2564" max="2564" width="11.85546875" style="3" customWidth="1"/>
    <col min="2565" max="2565" width="13.5703125" style="3" customWidth="1"/>
    <col min="2566" max="2566" width="15" style="3" customWidth="1"/>
    <col min="2567" max="2567" width="15.7109375" style="3" customWidth="1"/>
    <col min="2568" max="2568" width="20.5703125" style="3" customWidth="1"/>
    <col min="2569" max="2569" width="8.140625" style="3" customWidth="1"/>
    <col min="2570" max="2570" width="2.7109375" style="3" customWidth="1"/>
    <col min="2571" max="2816" width="11.5703125" style="3"/>
    <col min="2817" max="2817" width="2.7109375" style="3" customWidth="1"/>
    <col min="2818" max="2818" width="10.5703125" style="3" customWidth="1"/>
    <col min="2819" max="2819" width="32.7109375" style="3" customWidth="1"/>
    <col min="2820" max="2820" width="11.85546875" style="3" customWidth="1"/>
    <col min="2821" max="2821" width="13.5703125" style="3" customWidth="1"/>
    <col min="2822" max="2822" width="15" style="3" customWidth="1"/>
    <col min="2823" max="2823" width="15.7109375" style="3" customWidth="1"/>
    <col min="2824" max="2824" width="20.5703125" style="3" customWidth="1"/>
    <col min="2825" max="2825" width="8.140625" style="3" customWidth="1"/>
    <col min="2826" max="2826" width="2.7109375" style="3" customWidth="1"/>
    <col min="2827" max="3072" width="11.5703125" style="3"/>
    <col min="3073" max="3073" width="2.7109375" style="3" customWidth="1"/>
    <col min="3074" max="3074" width="10.5703125" style="3" customWidth="1"/>
    <col min="3075" max="3075" width="32.7109375" style="3" customWidth="1"/>
    <col min="3076" max="3076" width="11.85546875" style="3" customWidth="1"/>
    <col min="3077" max="3077" width="13.5703125" style="3" customWidth="1"/>
    <col min="3078" max="3078" width="15" style="3" customWidth="1"/>
    <col min="3079" max="3079" width="15.7109375" style="3" customWidth="1"/>
    <col min="3080" max="3080" width="20.5703125" style="3" customWidth="1"/>
    <col min="3081" max="3081" width="8.140625" style="3" customWidth="1"/>
    <col min="3082" max="3082" width="2.7109375" style="3" customWidth="1"/>
    <col min="3083" max="3328" width="11.5703125" style="3"/>
    <col min="3329" max="3329" width="2.7109375" style="3" customWidth="1"/>
    <col min="3330" max="3330" width="10.5703125" style="3" customWidth="1"/>
    <col min="3331" max="3331" width="32.7109375" style="3" customWidth="1"/>
    <col min="3332" max="3332" width="11.85546875" style="3" customWidth="1"/>
    <col min="3333" max="3333" width="13.5703125" style="3" customWidth="1"/>
    <col min="3334" max="3334" width="15" style="3" customWidth="1"/>
    <col min="3335" max="3335" width="15.7109375" style="3" customWidth="1"/>
    <col min="3336" max="3336" width="20.5703125" style="3" customWidth="1"/>
    <col min="3337" max="3337" width="8.140625" style="3" customWidth="1"/>
    <col min="3338" max="3338" width="2.7109375" style="3" customWidth="1"/>
    <col min="3339" max="3584" width="11.5703125" style="3"/>
    <col min="3585" max="3585" width="2.7109375" style="3" customWidth="1"/>
    <col min="3586" max="3586" width="10.5703125" style="3" customWidth="1"/>
    <col min="3587" max="3587" width="32.7109375" style="3" customWidth="1"/>
    <col min="3588" max="3588" width="11.85546875" style="3" customWidth="1"/>
    <col min="3589" max="3589" width="13.5703125" style="3" customWidth="1"/>
    <col min="3590" max="3590" width="15" style="3" customWidth="1"/>
    <col min="3591" max="3591" width="15.7109375" style="3" customWidth="1"/>
    <col min="3592" max="3592" width="20.5703125" style="3" customWidth="1"/>
    <col min="3593" max="3593" width="8.140625" style="3" customWidth="1"/>
    <col min="3594" max="3594" width="2.7109375" style="3" customWidth="1"/>
    <col min="3595" max="3840" width="11.5703125" style="3"/>
    <col min="3841" max="3841" width="2.7109375" style="3" customWidth="1"/>
    <col min="3842" max="3842" width="10.5703125" style="3" customWidth="1"/>
    <col min="3843" max="3843" width="32.7109375" style="3" customWidth="1"/>
    <col min="3844" max="3844" width="11.85546875" style="3" customWidth="1"/>
    <col min="3845" max="3845" width="13.5703125" style="3" customWidth="1"/>
    <col min="3846" max="3846" width="15" style="3" customWidth="1"/>
    <col min="3847" max="3847" width="15.7109375" style="3" customWidth="1"/>
    <col min="3848" max="3848" width="20.5703125" style="3" customWidth="1"/>
    <col min="3849" max="3849" width="8.140625" style="3" customWidth="1"/>
    <col min="3850" max="3850" width="2.7109375" style="3" customWidth="1"/>
    <col min="3851" max="4096" width="11.5703125" style="3"/>
    <col min="4097" max="4097" width="2.7109375" style="3" customWidth="1"/>
    <col min="4098" max="4098" width="10.5703125" style="3" customWidth="1"/>
    <col min="4099" max="4099" width="32.7109375" style="3" customWidth="1"/>
    <col min="4100" max="4100" width="11.85546875" style="3" customWidth="1"/>
    <col min="4101" max="4101" width="13.5703125" style="3" customWidth="1"/>
    <col min="4102" max="4102" width="15" style="3" customWidth="1"/>
    <col min="4103" max="4103" width="15.7109375" style="3" customWidth="1"/>
    <col min="4104" max="4104" width="20.5703125" style="3" customWidth="1"/>
    <col min="4105" max="4105" width="8.140625" style="3" customWidth="1"/>
    <col min="4106" max="4106" width="2.7109375" style="3" customWidth="1"/>
    <col min="4107" max="4352" width="11.5703125" style="3"/>
    <col min="4353" max="4353" width="2.7109375" style="3" customWidth="1"/>
    <col min="4354" max="4354" width="10.5703125" style="3" customWidth="1"/>
    <col min="4355" max="4355" width="32.7109375" style="3" customWidth="1"/>
    <col min="4356" max="4356" width="11.85546875" style="3" customWidth="1"/>
    <col min="4357" max="4357" width="13.5703125" style="3" customWidth="1"/>
    <col min="4358" max="4358" width="15" style="3" customWidth="1"/>
    <col min="4359" max="4359" width="15.7109375" style="3" customWidth="1"/>
    <col min="4360" max="4360" width="20.5703125" style="3" customWidth="1"/>
    <col min="4361" max="4361" width="8.140625" style="3" customWidth="1"/>
    <col min="4362" max="4362" width="2.7109375" style="3" customWidth="1"/>
    <col min="4363" max="4608" width="11.5703125" style="3"/>
    <col min="4609" max="4609" width="2.7109375" style="3" customWidth="1"/>
    <col min="4610" max="4610" width="10.5703125" style="3" customWidth="1"/>
    <col min="4611" max="4611" width="32.7109375" style="3" customWidth="1"/>
    <col min="4612" max="4612" width="11.85546875" style="3" customWidth="1"/>
    <col min="4613" max="4613" width="13.5703125" style="3" customWidth="1"/>
    <col min="4614" max="4614" width="15" style="3" customWidth="1"/>
    <col min="4615" max="4615" width="15.7109375" style="3" customWidth="1"/>
    <col min="4616" max="4616" width="20.5703125" style="3" customWidth="1"/>
    <col min="4617" max="4617" width="8.140625" style="3" customWidth="1"/>
    <col min="4618" max="4618" width="2.7109375" style="3" customWidth="1"/>
    <col min="4619" max="4864" width="11.5703125" style="3"/>
    <col min="4865" max="4865" width="2.7109375" style="3" customWidth="1"/>
    <col min="4866" max="4866" width="10.5703125" style="3" customWidth="1"/>
    <col min="4867" max="4867" width="32.7109375" style="3" customWidth="1"/>
    <col min="4868" max="4868" width="11.85546875" style="3" customWidth="1"/>
    <col min="4869" max="4869" width="13.5703125" style="3" customWidth="1"/>
    <col min="4870" max="4870" width="15" style="3" customWidth="1"/>
    <col min="4871" max="4871" width="15.7109375" style="3" customWidth="1"/>
    <col min="4872" max="4872" width="20.5703125" style="3" customWidth="1"/>
    <col min="4873" max="4873" width="8.140625" style="3" customWidth="1"/>
    <col min="4874" max="4874" width="2.7109375" style="3" customWidth="1"/>
    <col min="4875" max="5120" width="11.5703125" style="3"/>
    <col min="5121" max="5121" width="2.7109375" style="3" customWidth="1"/>
    <col min="5122" max="5122" width="10.5703125" style="3" customWidth="1"/>
    <col min="5123" max="5123" width="32.7109375" style="3" customWidth="1"/>
    <col min="5124" max="5124" width="11.85546875" style="3" customWidth="1"/>
    <col min="5125" max="5125" width="13.5703125" style="3" customWidth="1"/>
    <col min="5126" max="5126" width="15" style="3" customWidth="1"/>
    <col min="5127" max="5127" width="15.7109375" style="3" customWidth="1"/>
    <col min="5128" max="5128" width="20.5703125" style="3" customWidth="1"/>
    <col min="5129" max="5129" width="8.140625" style="3" customWidth="1"/>
    <col min="5130" max="5130" width="2.7109375" style="3" customWidth="1"/>
    <col min="5131" max="5376" width="11.5703125" style="3"/>
    <col min="5377" max="5377" width="2.7109375" style="3" customWidth="1"/>
    <col min="5378" max="5378" width="10.5703125" style="3" customWidth="1"/>
    <col min="5379" max="5379" width="32.7109375" style="3" customWidth="1"/>
    <col min="5380" max="5380" width="11.85546875" style="3" customWidth="1"/>
    <col min="5381" max="5381" width="13.5703125" style="3" customWidth="1"/>
    <col min="5382" max="5382" width="15" style="3" customWidth="1"/>
    <col min="5383" max="5383" width="15.7109375" style="3" customWidth="1"/>
    <col min="5384" max="5384" width="20.5703125" style="3" customWidth="1"/>
    <col min="5385" max="5385" width="8.140625" style="3" customWidth="1"/>
    <col min="5386" max="5386" width="2.7109375" style="3" customWidth="1"/>
    <col min="5387" max="5632" width="11.5703125" style="3"/>
    <col min="5633" max="5633" width="2.7109375" style="3" customWidth="1"/>
    <col min="5634" max="5634" width="10.5703125" style="3" customWidth="1"/>
    <col min="5635" max="5635" width="32.7109375" style="3" customWidth="1"/>
    <col min="5636" max="5636" width="11.85546875" style="3" customWidth="1"/>
    <col min="5637" max="5637" width="13.5703125" style="3" customWidth="1"/>
    <col min="5638" max="5638" width="15" style="3" customWidth="1"/>
    <col min="5639" max="5639" width="15.7109375" style="3" customWidth="1"/>
    <col min="5640" max="5640" width="20.5703125" style="3" customWidth="1"/>
    <col min="5641" max="5641" width="8.140625" style="3" customWidth="1"/>
    <col min="5642" max="5642" width="2.7109375" style="3" customWidth="1"/>
    <col min="5643" max="5888" width="11.5703125" style="3"/>
    <col min="5889" max="5889" width="2.7109375" style="3" customWidth="1"/>
    <col min="5890" max="5890" width="10.5703125" style="3" customWidth="1"/>
    <col min="5891" max="5891" width="32.7109375" style="3" customWidth="1"/>
    <col min="5892" max="5892" width="11.85546875" style="3" customWidth="1"/>
    <col min="5893" max="5893" width="13.5703125" style="3" customWidth="1"/>
    <col min="5894" max="5894" width="15" style="3" customWidth="1"/>
    <col min="5895" max="5895" width="15.7109375" style="3" customWidth="1"/>
    <col min="5896" max="5896" width="20.5703125" style="3" customWidth="1"/>
    <col min="5897" max="5897" width="8.140625" style="3" customWidth="1"/>
    <col min="5898" max="5898" width="2.7109375" style="3" customWidth="1"/>
    <col min="5899" max="6144" width="11.5703125" style="3"/>
    <col min="6145" max="6145" width="2.7109375" style="3" customWidth="1"/>
    <col min="6146" max="6146" width="10.5703125" style="3" customWidth="1"/>
    <col min="6147" max="6147" width="32.7109375" style="3" customWidth="1"/>
    <col min="6148" max="6148" width="11.85546875" style="3" customWidth="1"/>
    <col min="6149" max="6149" width="13.5703125" style="3" customWidth="1"/>
    <col min="6150" max="6150" width="15" style="3" customWidth="1"/>
    <col min="6151" max="6151" width="15.7109375" style="3" customWidth="1"/>
    <col min="6152" max="6152" width="20.5703125" style="3" customWidth="1"/>
    <col min="6153" max="6153" width="8.140625" style="3" customWidth="1"/>
    <col min="6154" max="6154" width="2.7109375" style="3" customWidth="1"/>
    <col min="6155" max="6400" width="11.5703125" style="3"/>
    <col min="6401" max="6401" width="2.7109375" style="3" customWidth="1"/>
    <col min="6402" max="6402" width="10.5703125" style="3" customWidth="1"/>
    <col min="6403" max="6403" width="32.7109375" style="3" customWidth="1"/>
    <col min="6404" max="6404" width="11.85546875" style="3" customWidth="1"/>
    <col min="6405" max="6405" width="13.5703125" style="3" customWidth="1"/>
    <col min="6406" max="6406" width="15" style="3" customWidth="1"/>
    <col min="6407" max="6407" width="15.7109375" style="3" customWidth="1"/>
    <col min="6408" max="6408" width="20.5703125" style="3" customWidth="1"/>
    <col min="6409" max="6409" width="8.140625" style="3" customWidth="1"/>
    <col min="6410" max="6410" width="2.7109375" style="3" customWidth="1"/>
    <col min="6411" max="6656" width="11.5703125" style="3"/>
    <col min="6657" max="6657" width="2.7109375" style="3" customWidth="1"/>
    <col min="6658" max="6658" width="10.5703125" style="3" customWidth="1"/>
    <col min="6659" max="6659" width="32.7109375" style="3" customWidth="1"/>
    <col min="6660" max="6660" width="11.85546875" style="3" customWidth="1"/>
    <col min="6661" max="6661" width="13.5703125" style="3" customWidth="1"/>
    <col min="6662" max="6662" width="15" style="3" customWidth="1"/>
    <col min="6663" max="6663" width="15.7109375" style="3" customWidth="1"/>
    <col min="6664" max="6664" width="20.5703125" style="3" customWidth="1"/>
    <col min="6665" max="6665" width="8.140625" style="3" customWidth="1"/>
    <col min="6666" max="6666" width="2.7109375" style="3" customWidth="1"/>
    <col min="6667" max="6912" width="11.5703125" style="3"/>
    <col min="6913" max="6913" width="2.7109375" style="3" customWidth="1"/>
    <col min="6914" max="6914" width="10.5703125" style="3" customWidth="1"/>
    <col min="6915" max="6915" width="32.7109375" style="3" customWidth="1"/>
    <col min="6916" max="6916" width="11.85546875" style="3" customWidth="1"/>
    <col min="6917" max="6917" width="13.5703125" style="3" customWidth="1"/>
    <col min="6918" max="6918" width="15" style="3" customWidth="1"/>
    <col min="6919" max="6919" width="15.7109375" style="3" customWidth="1"/>
    <col min="6920" max="6920" width="20.5703125" style="3" customWidth="1"/>
    <col min="6921" max="6921" width="8.140625" style="3" customWidth="1"/>
    <col min="6922" max="6922" width="2.7109375" style="3" customWidth="1"/>
    <col min="6923" max="7168" width="11.5703125" style="3"/>
    <col min="7169" max="7169" width="2.7109375" style="3" customWidth="1"/>
    <col min="7170" max="7170" width="10.5703125" style="3" customWidth="1"/>
    <col min="7171" max="7171" width="32.7109375" style="3" customWidth="1"/>
    <col min="7172" max="7172" width="11.85546875" style="3" customWidth="1"/>
    <col min="7173" max="7173" width="13.5703125" style="3" customWidth="1"/>
    <col min="7174" max="7174" width="15" style="3" customWidth="1"/>
    <col min="7175" max="7175" width="15.7109375" style="3" customWidth="1"/>
    <col min="7176" max="7176" width="20.5703125" style="3" customWidth="1"/>
    <col min="7177" max="7177" width="8.140625" style="3" customWidth="1"/>
    <col min="7178" max="7178" width="2.7109375" style="3" customWidth="1"/>
    <col min="7179" max="7424" width="11.5703125" style="3"/>
    <col min="7425" max="7425" width="2.7109375" style="3" customWidth="1"/>
    <col min="7426" max="7426" width="10.5703125" style="3" customWidth="1"/>
    <col min="7427" max="7427" width="32.7109375" style="3" customWidth="1"/>
    <col min="7428" max="7428" width="11.85546875" style="3" customWidth="1"/>
    <col min="7429" max="7429" width="13.5703125" style="3" customWidth="1"/>
    <col min="7430" max="7430" width="15" style="3" customWidth="1"/>
    <col min="7431" max="7431" width="15.7109375" style="3" customWidth="1"/>
    <col min="7432" max="7432" width="20.5703125" style="3" customWidth="1"/>
    <col min="7433" max="7433" width="8.140625" style="3" customWidth="1"/>
    <col min="7434" max="7434" width="2.7109375" style="3" customWidth="1"/>
    <col min="7435" max="7680" width="11.5703125" style="3"/>
    <col min="7681" max="7681" width="2.7109375" style="3" customWidth="1"/>
    <col min="7682" max="7682" width="10.5703125" style="3" customWidth="1"/>
    <col min="7683" max="7683" width="32.7109375" style="3" customWidth="1"/>
    <col min="7684" max="7684" width="11.85546875" style="3" customWidth="1"/>
    <col min="7685" max="7685" width="13.5703125" style="3" customWidth="1"/>
    <col min="7686" max="7686" width="15" style="3" customWidth="1"/>
    <col min="7687" max="7687" width="15.7109375" style="3" customWidth="1"/>
    <col min="7688" max="7688" width="20.5703125" style="3" customWidth="1"/>
    <col min="7689" max="7689" width="8.140625" style="3" customWidth="1"/>
    <col min="7690" max="7690" width="2.7109375" style="3" customWidth="1"/>
    <col min="7691" max="7936" width="11.5703125" style="3"/>
    <col min="7937" max="7937" width="2.7109375" style="3" customWidth="1"/>
    <col min="7938" max="7938" width="10.5703125" style="3" customWidth="1"/>
    <col min="7939" max="7939" width="32.7109375" style="3" customWidth="1"/>
    <col min="7940" max="7940" width="11.85546875" style="3" customWidth="1"/>
    <col min="7941" max="7941" width="13.5703125" style="3" customWidth="1"/>
    <col min="7942" max="7942" width="15" style="3" customWidth="1"/>
    <col min="7943" max="7943" width="15.7109375" style="3" customWidth="1"/>
    <col min="7944" max="7944" width="20.5703125" style="3" customWidth="1"/>
    <col min="7945" max="7945" width="8.140625" style="3" customWidth="1"/>
    <col min="7946" max="7946" width="2.7109375" style="3" customWidth="1"/>
    <col min="7947" max="8192" width="11.5703125" style="3"/>
    <col min="8193" max="8193" width="2.7109375" style="3" customWidth="1"/>
    <col min="8194" max="8194" width="10.5703125" style="3" customWidth="1"/>
    <col min="8195" max="8195" width="32.7109375" style="3" customWidth="1"/>
    <col min="8196" max="8196" width="11.85546875" style="3" customWidth="1"/>
    <col min="8197" max="8197" width="13.5703125" style="3" customWidth="1"/>
    <col min="8198" max="8198" width="15" style="3" customWidth="1"/>
    <col min="8199" max="8199" width="15.7109375" style="3" customWidth="1"/>
    <col min="8200" max="8200" width="20.5703125" style="3" customWidth="1"/>
    <col min="8201" max="8201" width="8.140625" style="3" customWidth="1"/>
    <col min="8202" max="8202" width="2.7109375" style="3" customWidth="1"/>
    <col min="8203" max="8448" width="11.5703125" style="3"/>
    <col min="8449" max="8449" width="2.7109375" style="3" customWidth="1"/>
    <col min="8450" max="8450" width="10.5703125" style="3" customWidth="1"/>
    <col min="8451" max="8451" width="32.7109375" style="3" customWidth="1"/>
    <col min="8452" max="8452" width="11.85546875" style="3" customWidth="1"/>
    <col min="8453" max="8453" width="13.5703125" style="3" customWidth="1"/>
    <col min="8454" max="8454" width="15" style="3" customWidth="1"/>
    <col min="8455" max="8455" width="15.7109375" style="3" customWidth="1"/>
    <col min="8456" max="8456" width="20.5703125" style="3" customWidth="1"/>
    <col min="8457" max="8457" width="8.140625" style="3" customWidth="1"/>
    <col min="8458" max="8458" width="2.7109375" style="3" customWidth="1"/>
    <col min="8459" max="8704" width="11.5703125" style="3"/>
    <col min="8705" max="8705" width="2.7109375" style="3" customWidth="1"/>
    <col min="8706" max="8706" width="10.5703125" style="3" customWidth="1"/>
    <col min="8707" max="8707" width="32.7109375" style="3" customWidth="1"/>
    <col min="8708" max="8708" width="11.85546875" style="3" customWidth="1"/>
    <col min="8709" max="8709" width="13.5703125" style="3" customWidth="1"/>
    <col min="8710" max="8710" width="15" style="3" customWidth="1"/>
    <col min="8711" max="8711" width="15.7109375" style="3" customWidth="1"/>
    <col min="8712" max="8712" width="20.5703125" style="3" customWidth="1"/>
    <col min="8713" max="8713" width="8.140625" style="3" customWidth="1"/>
    <col min="8714" max="8714" width="2.7109375" style="3" customWidth="1"/>
    <col min="8715" max="8960" width="11.5703125" style="3"/>
    <col min="8961" max="8961" width="2.7109375" style="3" customWidth="1"/>
    <col min="8962" max="8962" width="10.5703125" style="3" customWidth="1"/>
    <col min="8963" max="8963" width="32.7109375" style="3" customWidth="1"/>
    <col min="8964" max="8964" width="11.85546875" style="3" customWidth="1"/>
    <col min="8965" max="8965" width="13.5703125" style="3" customWidth="1"/>
    <col min="8966" max="8966" width="15" style="3" customWidth="1"/>
    <col min="8967" max="8967" width="15.7109375" style="3" customWidth="1"/>
    <col min="8968" max="8968" width="20.5703125" style="3" customWidth="1"/>
    <col min="8969" max="8969" width="8.140625" style="3" customWidth="1"/>
    <col min="8970" max="8970" width="2.7109375" style="3" customWidth="1"/>
    <col min="8971" max="9216" width="11.5703125" style="3"/>
    <col min="9217" max="9217" width="2.7109375" style="3" customWidth="1"/>
    <col min="9218" max="9218" width="10.5703125" style="3" customWidth="1"/>
    <col min="9219" max="9219" width="32.7109375" style="3" customWidth="1"/>
    <col min="9220" max="9220" width="11.85546875" style="3" customWidth="1"/>
    <col min="9221" max="9221" width="13.5703125" style="3" customWidth="1"/>
    <col min="9222" max="9222" width="15" style="3" customWidth="1"/>
    <col min="9223" max="9223" width="15.7109375" style="3" customWidth="1"/>
    <col min="9224" max="9224" width="20.5703125" style="3" customWidth="1"/>
    <col min="9225" max="9225" width="8.140625" style="3" customWidth="1"/>
    <col min="9226" max="9226" width="2.7109375" style="3" customWidth="1"/>
    <col min="9227" max="9472" width="11.5703125" style="3"/>
    <col min="9473" max="9473" width="2.7109375" style="3" customWidth="1"/>
    <col min="9474" max="9474" width="10.5703125" style="3" customWidth="1"/>
    <col min="9475" max="9475" width="32.7109375" style="3" customWidth="1"/>
    <col min="9476" max="9476" width="11.85546875" style="3" customWidth="1"/>
    <col min="9477" max="9477" width="13.5703125" style="3" customWidth="1"/>
    <col min="9478" max="9478" width="15" style="3" customWidth="1"/>
    <col min="9479" max="9479" width="15.7109375" style="3" customWidth="1"/>
    <col min="9480" max="9480" width="20.5703125" style="3" customWidth="1"/>
    <col min="9481" max="9481" width="8.140625" style="3" customWidth="1"/>
    <col min="9482" max="9482" width="2.7109375" style="3" customWidth="1"/>
    <col min="9483" max="9728" width="11.5703125" style="3"/>
    <col min="9729" max="9729" width="2.7109375" style="3" customWidth="1"/>
    <col min="9730" max="9730" width="10.5703125" style="3" customWidth="1"/>
    <col min="9731" max="9731" width="32.7109375" style="3" customWidth="1"/>
    <col min="9732" max="9732" width="11.85546875" style="3" customWidth="1"/>
    <col min="9733" max="9733" width="13.5703125" style="3" customWidth="1"/>
    <col min="9734" max="9734" width="15" style="3" customWidth="1"/>
    <col min="9735" max="9735" width="15.7109375" style="3" customWidth="1"/>
    <col min="9736" max="9736" width="20.5703125" style="3" customWidth="1"/>
    <col min="9737" max="9737" width="8.140625" style="3" customWidth="1"/>
    <col min="9738" max="9738" width="2.7109375" style="3" customWidth="1"/>
    <col min="9739" max="9984" width="11.5703125" style="3"/>
    <col min="9985" max="9985" width="2.7109375" style="3" customWidth="1"/>
    <col min="9986" max="9986" width="10.5703125" style="3" customWidth="1"/>
    <col min="9987" max="9987" width="32.7109375" style="3" customWidth="1"/>
    <col min="9988" max="9988" width="11.85546875" style="3" customWidth="1"/>
    <col min="9989" max="9989" width="13.5703125" style="3" customWidth="1"/>
    <col min="9990" max="9990" width="15" style="3" customWidth="1"/>
    <col min="9991" max="9991" width="15.7109375" style="3" customWidth="1"/>
    <col min="9992" max="9992" width="20.5703125" style="3" customWidth="1"/>
    <col min="9993" max="9993" width="8.140625" style="3" customWidth="1"/>
    <col min="9994" max="9994" width="2.7109375" style="3" customWidth="1"/>
    <col min="9995" max="10240" width="11.5703125" style="3"/>
    <col min="10241" max="10241" width="2.7109375" style="3" customWidth="1"/>
    <col min="10242" max="10242" width="10.5703125" style="3" customWidth="1"/>
    <col min="10243" max="10243" width="32.7109375" style="3" customWidth="1"/>
    <col min="10244" max="10244" width="11.85546875" style="3" customWidth="1"/>
    <col min="10245" max="10245" width="13.5703125" style="3" customWidth="1"/>
    <col min="10246" max="10246" width="15" style="3" customWidth="1"/>
    <col min="10247" max="10247" width="15.7109375" style="3" customWidth="1"/>
    <col min="10248" max="10248" width="20.5703125" style="3" customWidth="1"/>
    <col min="10249" max="10249" width="8.140625" style="3" customWidth="1"/>
    <col min="10250" max="10250" width="2.7109375" style="3" customWidth="1"/>
    <col min="10251" max="10496" width="11.5703125" style="3"/>
    <col min="10497" max="10497" width="2.7109375" style="3" customWidth="1"/>
    <col min="10498" max="10498" width="10.5703125" style="3" customWidth="1"/>
    <col min="10499" max="10499" width="32.7109375" style="3" customWidth="1"/>
    <col min="10500" max="10500" width="11.85546875" style="3" customWidth="1"/>
    <col min="10501" max="10501" width="13.5703125" style="3" customWidth="1"/>
    <col min="10502" max="10502" width="15" style="3" customWidth="1"/>
    <col min="10503" max="10503" width="15.7109375" style="3" customWidth="1"/>
    <col min="10504" max="10504" width="20.5703125" style="3" customWidth="1"/>
    <col min="10505" max="10505" width="8.140625" style="3" customWidth="1"/>
    <col min="10506" max="10506" width="2.7109375" style="3" customWidth="1"/>
    <col min="10507" max="10752" width="11.5703125" style="3"/>
    <col min="10753" max="10753" width="2.7109375" style="3" customWidth="1"/>
    <col min="10754" max="10754" width="10.5703125" style="3" customWidth="1"/>
    <col min="10755" max="10755" width="32.7109375" style="3" customWidth="1"/>
    <col min="10756" max="10756" width="11.85546875" style="3" customWidth="1"/>
    <col min="10757" max="10757" width="13.5703125" style="3" customWidth="1"/>
    <col min="10758" max="10758" width="15" style="3" customWidth="1"/>
    <col min="10759" max="10759" width="15.7109375" style="3" customWidth="1"/>
    <col min="10760" max="10760" width="20.5703125" style="3" customWidth="1"/>
    <col min="10761" max="10761" width="8.140625" style="3" customWidth="1"/>
    <col min="10762" max="10762" width="2.7109375" style="3" customWidth="1"/>
    <col min="10763" max="11008" width="11.5703125" style="3"/>
    <col min="11009" max="11009" width="2.7109375" style="3" customWidth="1"/>
    <col min="11010" max="11010" width="10.5703125" style="3" customWidth="1"/>
    <col min="11011" max="11011" width="32.7109375" style="3" customWidth="1"/>
    <col min="11012" max="11012" width="11.85546875" style="3" customWidth="1"/>
    <col min="11013" max="11013" width="13.5703125" style="3" customWidth="1"/>
    <col min="11014" max="11014" width="15" style="3" customWidth="1"/>
    <col min="11015" max="11015" width="15.7109375" style="3" customWidth="1"/>
    <col min="11016" max="11016" width="20.5703125" style="3" customWidth="1"/>
    <col min="11017" max="11017" width="8.140625" style="3" customWidth="1"/>
    <col min="11018" max="11018" width="2.7109375" style="3" customWidth="1"/>
    <col min="11019" max="11264" width="11.5703125" style="3"/>
    <col min="11265" max="11265" width="2.7109375" style="3" customWidth="1"/>
    <col min="11266" max="11266" width="10.5703125" style="3" customWidth="1"/>
    <col min="11267" max="11267" width="32.7109375" style="3" customWidth="1"/>
    <col min="11268" max="11268" width="11.85546875" style="3" customWidth="1"/>
    <col min="11269" max="11269" width="13.5703125" style="3" customWidth="1"/>
    <col min="11270" max="11270" width="15" style="3" customWidth="1"/>
    <col min="11271" max="11271" width="15.7109375" style="3" customWidth="1"/>
    <col min="11272" max="11272" width="20.5703125" style="3" customWidth="1"/>
    <col min="11273" max="11273" width="8.140625" style="3" customWidth="1"/>
    <col min="11274" max="11274" width="2.7109375" style="3" customWidth="1"/>
    <col min="11275" max="11520" width="11.5703125" style="3"/>
    <col min="11521" max="11521" width="2.7109375" style="3" customWidth="1"/>
    <col min="11522" max="11522" width="10.5703125" style="3" customWidth="1"/>
    <col min="11523" max="11523" width="32.7109375" style="3" customWidth="1"/>
    <col min="11524" max="11524" width="11.85546875" style="3" customWidth="1"/>
    <col min="11525" max="11525" width="13.5703125" style="3" customWidth="1"/>
    <col min="11526" max="11526" width="15" style="3" customWidth="1"/>
    <col min="11527" max="11527" width="15.7109375" style="3" customWidth="1"/>
    <col min="11528" max="11528" width="20.5703125" style="3" customWidth="1"/>
    <col min="11529" max="11529" width="8.140625" style="3" customWidth="1"/>
    <col min="11530" max="11530" width="2.7109375" style="3" customWidth="1"/>
    <col min="11531" max="11776" width="11.5703125" style="3"/>
    <col min="11777" max="11777" width="2.7109375" style="3" customWidth="1"/>
    <col min="11778" max="11778" width="10.5703125" style="3" customWidth="1"/>
    <col min="11779" max="11779" width="32.7109375" style="3" customWidth="1"/>
    <col min="11780" max="11780" width="11.85546875" style="3" customWidth="1"/>
    <col min="11781" max="11781" width="13.5703125" style="3" customWidth="1"/>
    <col min="11782" max="11782" width="15" style="3" customWidth="1"/>
    <col min="11783" max="11783" width="15.7109375" style="3" customWidth="1"/>
    <col min="11784" max="11784" width="20.5703125" style="3" customWidth="1"/>
    <col min="11785" max="11785" width="8.140625" style="3" customWidth="1"/>
    <col min="11786" max="11786" width="2.7109375" style="3" customWidth="1"/>
    <col min="11787" max="12032" width="11.5703125" style="3"/>
    <col min="12033" max="12033" width="2.7109375" style="3" customWidth="1"/>
    <col min="12034" max="12034" width="10.5703125" style="3" customWidth="1"/>
    <col min="12035" max="12035" width="32.7109375" style="3" customWidth="1"/>
    <col min="12036" max="12036" width="11.85546875" style="3" customWidth="1"/>
    <col min="12037" max="12037" width="13.5703125" style="3" customWidth="1"/>
    <col min="12038" max="12038" width="15" style="3" customWidth="1"/>
    <col min="12039" max="12039" width="15.7109375" style="3" customWidth="1"/>
    <col min="12040" max="12040" width="20.5703125" style="3" customWidth="1"/>
    <col min="12041" max="12041" width="8.140625" style="3" customWidth="1"/>
    <col min="12042" max="12042" width="2.7109375" style="3" customWidth="1"/>
    <col min="12043" max="12288" width="11.5703125" style="3"/>
    <col min="12289" max="12289" width="2.7109375" style="3" customWidth="1"/>
    <col min="12290" max="12290" width="10.5703125" style="3" customWidth="1"/>
    <col min="12291" max="12291" width="32.7109375" style="3" customWidth="1"/>
    <col min="12292" max="12292" width="11.85546875" style="3" customWidth="1"/>
    <col min="12293" max="12293" width="13.5703125" style="3" customWidth="1"/>
    <col min="12294" max="12294" width="15" style="3" customWidth="1"/>
    <col min="12295" max="12295" width="15.7109375" style="3" customWidth="1"/>
    <col min="12296" max="12296" width="20.5703125" style="3" customWidth="1"/>
    <col min="12297" max="12297" width="8.140625" style="3" customWidth="1"/>
    <col min="12298" max="12298" width="2.7109375" style="3" customWidth="1"/>
    <col min="12299" max="12544" width="11.5703125" style="3"/>
    <col min="12545" max="12545" width="2.7109375" style="3" customWidth="1"/>
    <col min="12546" max="12546" width="10.5703125" style="3" customWidth="1"/>
    <col min="12547" max="12547" width="32.7109375" style="3" customWidth="1"/>
    <col min="12548" max="12548" width="11.85546875" style="3" customWidth="1"/>
    <col min="12549" max="12549" width="13.5703125" style="3" customWidth="1"/>
    <col min="12550" max="12550" width="15" style="3" customWidth="1"/>
    <col min="12551" max="12551" width="15.7109375" style="3" customWidth="1"/>
    <col min="12552" max="12552" width="20.5703125" style="3" customWidth="1"/>
    <col min="12553" max="12553" width="8.140625" style="3" customWidth="1"/>
    <col min="12554" max="12554" width="2.7109375" style="3" customWidth="1"/>
    <col min="12555" max="12800" width="11.5703125" style="3"/>
    <col min="12801" max="12801" width="2.7109375" style="3" customWidth="1"/>
    <col min="12802" max="12802" width="10.5703125" style="3" customWidth="1"/>
    <col min="12803" max="12803" width="32.7109375" style="3" customWidth="1"/>
    <col min="12804" max="12804" width="11.85546875" style="3" customWidth="1"/>
    <col min="12805" max="12805" width="13.5703125" style="3" customWidth="1"/>
    <col min="12806" max="12806" width="15" style="3" customWidth="1"/>
    <col min="12807" max="12807" width="15.7109375" style="3" customWidth="1"/>
    <col min="12808" max="12808" width="20.5703125" style="3" customWidth="1"/>
    <col min="12809" max="12809" width="8.140625" style="3" customWidth="1"/>
    <col min="12810" max="12810" width="2.7109375" style="3" customWidth="1"/>
    <col min="12811" max="13056" width="11.5703125" style="3"/>
    <col min="13057" max="13057" width="2.7109375" style="3" customWidth="1"/>
    <col min="13058" max="13058" width="10.5703125" style="3" customWidth="1"/>
    <col min="13059" max="13059" width="32.7109375" style="3" customWidth="1"/>
    <col min="13060" max="13060" width="11.85546875" style="3" customWidth="1"/>
    <col min="13061" max="13061" width="13.5703125" style="3" customWidth="1"/>
    <col min="13062" max="13062" width="15" style="3" customWidth="1"/>
    <col min="13063" max="13063" width="15.7109375" style="3" customWidth="1"/>
    <col min="13064" max="13064" width="20.5703125" style="3" customWidth="1"/>
    <col min="13065" max="13065" width="8.140625" style="3" customWidth="1"/>
    <col min="13066" max="13066" width="2.7109375" style="3" customWidth="1"/>
    <col min="13067" max="13312" width="11.5703125" style="3"/>
    <col min="13313" max="13313" width="2.7109375" style="3" customWidth="1"/>
    <col min="13314" max="13314" width="10.5703125" style="3" customWidth="1"/>
    <col min="13315" max="13315" width="32.7109375" style="3" customWidth="1"/>
    <col min="13316" max="13316" width="11.85546875" style="3" customWidth="1"/>
    <col min="13317" max="13317" width="13.5703125" style="3" customWidth="1"/>
    <col min="13318" max="13318" width="15" style="3" customWidth="1"/>
    <col min="13319" max="13319" width="15.7109375" style="3" customWidth="1"/>
    <col min="13320" max="13320" width="20.5703125" style="3" customWidth="1"/>
    <col min="13321" max="13321" width="8.140625" style="3" customWidth="1"/>
    <col min="13322" max="13322" width="2.7109375" style="3" customWidth="1"/>
    <col min="13323" max="13568" width="11.5703125" style="3"/>
    <col min="13569" max="13569" width="2.7109375" style="3" customWidth="1"/>
    <col min="13570" max="13570" width="10.5703125" style="3" customWidth="1"/>
    <col min="13571" max="13571" width="32.7109375" style="3" customWidth="1"/>
    <col min="13572" max="13572" width="11.85546875" style="3" customWidth="1"/>
    <col min="13573" max="13573" width="13.5703125" style="3" customWidth="1"/>
    <col min="13574" max="13574" width="15" style="3" customWidth="1"/>
    <col min="13575" max="13575" width="15.7109375" style="3" customWidth="1"/>
    <col min="13576" max="13576" width="20.5703125" style="3" customWidth="1"/>
    <col min="13577" max="13577" width="8.140625" style="3" customWidth="1"/>
    <col min="13578" max="13578" width="2.7109375" style="3" customWidth="1"/>
    <col min="13579" max="13824" width="11.5703125" style="3"/>
    <col min="13825" max="13825" width="2.7109375" style="3" customWidth="1"/>
    <col min="13826" max="13826" width="10.5703125" style="3" customWidth="1"/>
    <col min="13827" max="13827" width="32.7109375" style="3" customWidth="1"/>
    <col min="13828" max="13828" width="11.85546875" style="3" customWidth="1"/>
    <col min="13829" max="13829" width="13.5703125" style="3" customWidth="1"/>
    <col min="13830" max="13830" width="15" style="3" customWidth="1"/>
    <col min="13831" max="13831" width="15.7109375" style="3" customWidth="1"/>
    <col min="13832" max="13832" width="20.5703125" style="3" customWidth="1"/>
    <col min="13833" max="13833" width="8.140625" style="3" customWidth="1"/>
    <col min="13834" max="13834" width="2.7109375" style="3" customWidth="1"/>
    <col min="13835" max="14080" width="11.5703125" style="3"/>
    <col min="14081" max="14081" width="2.7109375" style="3" customWidth="1"/>
    <col min="14082" max="14082" width="10.5703125" style="3" customWidth="1"/>
    <col min="14083" max="14083" width="32.7109375" style="3" customWidth="1"/>
    <col min="14084" max="14084" width="11.85546875" style="3" customWidth="1"/>
    <col min="14085" max="14085" width="13.5703125" style="3" customWidth="1"/>
    <col min="14086" max="14086" width="15" style="3" customWidth="1"/>
    <col min="14087" max="14087" width="15.7109375" style="3" customWidth="1"/>
    <col min="14088" max="14088" width="20.5703125" style="3" customWidth="1"/>
    <col min="14089" max="14089" width="8.140625" style="3" customWidth="1"/>
    <col min="14090" max="14090" width="2.7109375" style="3" customWidth="1"/>
    <col min="14091" max="14336" width="11.5703125" style="3"/>
    <col min="14337" max="14337" width="2.7109375" style="3" customWidth="1"/>
    <col min="14338" max="14338" width="10.5703125" style="3" customWidth="1"/>
    <col min="14339" max="14339" width="32.7109375" style="3" customWidth="1"/>
    <col min="14340" max="14340" width="11.85546875" style="3" customWidth="1"/>
    <col min="14341" max="14341" width="13.5703125" style="3" customWidth="1"/>
    <col min="14342" max="14342" width="15" style="3" customWidth="1"/>
    <col min="14343" max="14343" width="15.7109375" style="3" customWidth="1"/>
    <col min="14344" max="14344" width="20.5703125" style="3" customWidth="1"/>
    <col min="14345" max="14345" width="8.140625" style="3" customWidth="1"/>
    <col min="14346" max="14346" width="2.7109375" style="3" customWidth="1"/>
    <col min="14347" max="14592" width="11.5703125" style="3"/>
    <col min="14593" max="14593" width="2.7109375" style="3" customWidth="1"/>
    <col min="14594" max="14594" width="10.5703125" style="3" customWidth="1"/>
    <col min="14595" max="14595" width="32.7109375" style="3" customWidth="1"/>
    <col min="14596" max="14596" width="11.85546875" style="3" customWidth="1"/>
    <col min="14597" max="14597" width="13.5703125" style="3" customWidth="1"/>
    <col min="14598" max="14598" width="15" style="3" customWidth="1"/>
    <col min="14599" max="14599" width="15.7109375" style="3" customWidth="1"/>
    <col min="14600" max="14600" width="20.5703125" style="3" customWidth="1"/>
    <col min="14601" max="14601" width="8.140625" style="3" customWidth="1"/>
    <col min="14602" max="14602" width="2.7109375" style="3" customWidth="1"/>
    <col min="14603" max="14848" width="11.5703125" style="3"/>
    <col min="14849" max="14849" width="2.7109375" style="3" customWidth="1"/>
    <col min="14850" max="14850" width="10.5703125" style="3" customWidth="1"/>
    <col min="14851" max="14851" width="32.7109375" style="3" customWidth="1"/>
    <col min="14852" max="14852" width="11.85546875" style="3" customWidth="1"/>
    <col min="14853" max="14853" width="13.5703125" style="3" customWidth="1"/>
    <col min="14854" max="14854" width="15" style="3" customWidth="1"/>
    <col min="14855" max="14855" width="15.7109375" style="3" customWidth="1"/>
    <col min="14856" max="14856" width="20.5703125" style="3" customWidth="1"/>
    <col min="14857" max="14857" width="8.140625" style="3" customWidth="1"/>
    <col min="14858" max="14858" width="2.7109375" style="3" customWidth="1"/>
    <col min="14859" max="15104" width="11.5703125" style="3"/>
    <col min="15105" max="15105" width="2.7109375" style="3" customWidth="1"/>
    <col min="15106" max="15106" width="10.5703125" style="3" customWidth="1"/>
    <col min="15107" max="15107" width="32.7109375" style="3" customWidth="1"/>
    <col min="15108" max="15108" width="11.85546875" style="3" customWidth="1"/>
    <col min="15109" max="15109" width="13.5703125" style="3" customWidth="1"/>
    <col min="15110" max="15110" width="15" style="3" customWidth="1"/>
    <col min="15111" max="15111" width="15.7109375" style="3" customWidth="1"/>
    <col min="15112" max="15112" width="20.5703125" style="3" customWidth="1"/>
    <col min="15113" max="15113" width="8.140625" style="3" customWidth="1"/>
    <col min="15114" max="15114" width="2.7109375" style="3" customWidth="1"/>
    <col min="15115" max="15360" width="11.5703125" style="3"/>
    <col min="15361" max="15361" width="2.7109375" style="3" customWidth="1"/>
    <col min="15362" max="15362" width="10.5703125" style="3" customWidth="1"/>
    <col min="15363" max="15363" width="32.7109375" style="3" customWidth="1"/>
    <col min="15364" max="15364" width="11.85546875" style="3" customWidth="1"/>
    <col min="15365" max="15365" width="13.5703125" style="3" customWidth="1"/>
    <col min="15366" max="15366" width="15" style="3" customWidth="1"/>
    <col min="15367" max="15367" width="15.7109375" style="3" customWidth="1"/>
    <col min="15368" max="15368" width="20.5703125" style="3" customWidth="1"/>
    <col min="15369" max="15369" width="8.140625" style="3" customWidth="1"/>
    <col min="15370" max="15370" width="2.7109375" style="3" customWidth="1"/>
    <col min="15371" max="15616" width="11.5703125" style="3"/>
    <col min="15617" max="15617" width="2.7109375" style="3" customWidth="1"/>
    <col min="15618" max="15618" width="10.5703125" style="3" customWidth="1"/>
    <col min="15619" max="15619" width="32.7109375" style="3" customWidth="1"/>
    <col min="15620" max="15620" width="11.85546875" style="3" customWidth="1"/>
    <col min="15621" max="15621" width="13.5703125" style="3" customWidth="1"/>
    <col min="15622" max="15622" width="15" style="3" customWidth="1"/>
    <col min="15623" max="15623" width="15.7109375" style="3" customWidth="1"/>
    <col min="15624" max="15624" width="20.5703125" style="3" customWidth="1"/>
    <col min="15625" max="15625" width="8.140625" style="3" customWidth="1"/>
    <col min="15626" max="15626" width="2.7109375" style="3" customWidth="1"/>
    <col min="15627" max="15872" width="11.5703125" style="3"/>
    <col min="15873" max="15873" width="2.7109375" style="3" customWidth="1"/>
    <col min="15874" max="15874" width="10.5703125" style="3" customWidth="1"/>
    <col min="15875" max="15875" width="32.7109375" style="3" customWidth="1"/>
    <col min="15876" max="15876" width="11.85546875" style="3" customWidth="1"/>
    <col min="15877" max="15877" width="13.5703125" style="3" customWidth="1"/>
    <col min="15878" max="15878" width="15" style="3" customWidth="1"/>
    <col min="15879" max="15879" width="15.7109375" style="3" customWidth="1"/>
    <col min="15880" max="15880" width="20.5703125" style="3" customWidth="1"/>
    <col min="15881" max="15881" width="8.140625" style="3" customWidth="1"/>
    <col min="15882" max="15882" width="2.7109375" style="3" customWidth="1"/>
    <col min="15883" max="16128" width="11.5703125" style="3"/>
    <col min="16129" max="16129" width="2.7109375" style="3" customWidth="1"/>
    <col min="16130" max="16130" width="10.5703125" style="3" customWidth="1"/>
    <col min="16131" max="16131" width="32.7109375" style="3" customWidth="1"/>
    <col min="16132" max="16132" width="11.85546875" style="3" customWidth="1"/>
    <col min="16133" max="16133" width="13.5703125" style="3" customWidth="1"/>
    <col min="16134" max="16134" width="15" style="3" customWidth="1"/>
    <col min="16135" max="16135" width="15.7109375" style="3" customWidth="1"/>
    <col min="16136" max="16136" width="20.5703125" style="3" customWidth="1"/>
    <col min="16137" max="16137" width="8.140625" style="3" customWidth="1"/>
    <col min="16138" max="16138" width="2.7109375" style="3" customWidth="1"/>
    <col min="16139" max="16384" width="11.5703125" style="3"/>
  </cols>
  <sheetData>
    <row r="1" spans="1:15" ht="10.5" customHeight="1">
      <c r="A1" s="1"/>
      <c r="B1" s="8"/>
      <c r="C1" s="8"/>
      <c r="D1" s="8"/>
      <c r="E1" s="8"/>
      <c r="F1" s="8"/>
      <c r="G1" s="8"/>
      <c r="H1" s="8"/>
      <c r="I1" s="8"/>
      <c r="J1" s="2"/>
    </row>
    <row r="2" spans="1:15" ht="16.5" customHeight="1">
      <c r="A2" s="4"/>
      <c r="B2" s="652" t="s">
        <v>0</v>
      </c>
      <c r="C2" s="652"/>
      <c r="D2" s="652"/>
      <c r="E2" s="652"/>
      <c r="F2" s="652"/>
      <c r="G2" s="652"/>
      <c r="H2" s="652"/>
      <c r="I2" s="652"/>
      <c r="J2" s="163"/>
      <c r="K2" s="164"/>
      <c r="L2" s="164"/>
    </row>
    <row r="3" spans="1:15" ht="15.75" customHeight="1">
      <c r="A3" s="4"/>
      <c r="B3" s="712" t="s">
        <v>81</v>
      </c>
      <c r="C3" s="712"/>
      <c r="D3" s="712"/>
      <c r="E3" s="712"/>
      <c r="F3" s="712"/>
      <c r="G3" s="712"/>
      <c r="H3" s="712"/>
      <c r="I3" s="712"/>
      <c r="J3" s="196"/>
      <c r="K3" s="197"/>
      <c r="L3" s="197"/>
    </row>
    <row r="4" spans="1:15">
      <c r="A4" s="4"/>
      <c r="B4" s="654" t="s">
        <v>262</v>
      </c>
      <c r="C4" s="654"/>
      <c r="D4" s="654"/>
      <c r="E4" s="654"/>
      <c r="F4" s="654"/>
      <c r="G4" s="654"/>
      <c r="H4" s="654"/>
      <c r="I4" s="654"/>
      <c r="J4" s="167"/>
      <c r="K4" s="168"/>
      <c r="L4" s="168"/>
    </row>
    <row r="5" spans="1:15" ht="13.5" customHeight="1">
      <c r="A5" s="4"/>
      <c r="B5" s="668" t="s">
        <v>83</v>
      </c>
      <c r="C5" s="668"/>
      <c r="D5" s="668"/>
      <c r="E5" s="668"/>
      <c r="F5" s="668"/>
      <c r="G5" s="668"/>
      <c r="H5" s="668"/>
      <c r="I5" s="668"/>
      <c r="J5" s="5"/>
    </row>
    <row r="6" spans="1:15" ht="9.75" customHeight="1">
      <c r="A6" s="4"/>
      <c r="B6" s="11"/>
      <c r="C6" s="11"/>
      <c r="D6" s="11"/>
      <c r="E6" s="11"/>
      <c r="F6" s="11"/>
      <c r="G6" s="11"/>
      <c r="H6" s="11"/>
      <c r="I6" s="11"/>
      <c r="J6" s="5"/>
    </row>
    <row r="7" spans="1:15" ht="18.75" customHeight="1">
      <c r="A7" s="4"/>
      <c r="B7" s="272"/>
      <c r="C7" s="713" t="s">
        <v>198</v>
      </c>
      <c r="D7" s="713"/>
      <c r="E7" s="713"/>
      <c r="F7" s="713"/>
      <c r="G7" s="713"/>
      <c r="H7" s="713"/>
      <c r="I7" s="273"/>
      <c r="J7" s="5"/>
    </row>
    <row r="8" spans="1:15" ht="7.5" customHeight="1">
      <c r="A8" s="4"/>
      <c r="B8" s="6"/>
      <c r="C8" s="6"/>
      <c r="D8" s="6"/>
      <c r="E8" s="6"/>
      <c r="F8" s="6"/>
      <c r="G8" s="6"/>
      <c r="H8" s="6"/>
      <c r="I8" s="198"/>
      <c r="J8" s="5"/>
    </row>
    <row r="9" spans="1:15" ht="26.25" customHeight="1">
      <c r="A9" s="4"/>
      <c r="B9" s="199" t="s">
        <v>3</v>
      </c>
      <c r="C9" s="12"/>
      <c r="D9" s="711" t="str">
        <f>'HOJA MASTER'!C4</f>
        <v>CONSTRUCCIÓN DE TERRACERIAS EN PISTA DE ATLETISMO EN LA UNIDAD DEPORTIVA, COLÓN, QRO.</v>
      </c>
      <c r="E9" s="711"/>
      <c r="F9" s="711"/>
      <c r="G9" s="711"/>
      <c r="H9" s="711"/>
      <c r="I9" s="12"/>
      <c r="J9" s="5"/>
    </row>
    <row r="10" spans="1:15" ht="12.75" customHeight="1">
      <c r="A10" s="4"/>
      <c r="B10" s="12" t="s">
        <v>7</v>
      </c>
      <c r="C10" s="12"/>
      <c r="D10" s="708" t="str">
        <f>'HOJA MASTER'!C6</f>
        <v>CABECERA MUNICIPAL</v>
      </c>
      <c r="E10" s="708"/>
      <c r="F10" s="708"/>
      <c r="G10" s="12" t="s">
        <v>199</v>
      </c>
      <c r="H10" s="706" t="str">
        <f>'HOJA MASTER'!G10</f>
        <v>JUNIO DE 2025</v>
      </c>
      <c r="I10" s="707"/>
      <c r="J10" s="5"/>
    </row>
    <row r="11" spans="1:15" ht="14.25" customHeight="1">
      <c r="A11" s="4"/>
      <c r="B11" s="199" t="s">
        <v>200</v>
      </c>
      <c r="C11" s="200"/>
      <c r="D11" s="709" t="str">
        <f>'HOJA MASTER'!C15</f>
        <v>FONDO MUNICIPAL</v>
      </c>
      <c r="E11" s="709"/>
      <c r="F11" s="709"/>
      <c r="G11" s="199" t="s">
        <v>201</v>
      </c>
      <c r="H11" s="618">
        <f>'HOJA MASTER'!C28</f>
        <v>2300</v>
      </c>
      <c r="I11" s="618" t="str">
        <f>'HOJA MASTER'!D28</f>
        <v>M2</v>
      </c>
      <c r="J11" s="5"/>
    </row>
    <row r="12" spans="1:15" ht="14.25" customHeight="1">
      <c r="A12" s="4"/>
      <c r="B12" s="12" t="s">
        <v>202</v>
      </c>
      <c r="C12" s="11"/>
      <c r="D12" s="621">
        <f>'HOJA MASTER'!D31</f>
        <v>10000</v>
      </c>
      <c r="E12" s="619"/>
      <c r="F12" s="622"/>
      <c r="G12" s="12" t="s">
        <v>203</v>
      </c>
      <c r="H12" s="619" t="s">
        <v>51</v>
      </c>
      <c r="I12" s="620"/>
      <c r="J12" s="5"/>
      <c r="M12" s="201"/>
      <c r="O12" s="202"/>
    </row>
    <row r="13" spans="1:15" ht="9.75" customHeight="1">
      <c r="A13" s="4"/>
      <c r="B13" s="25"/>
      <c r="C13" s="25"/>
      <c r="D13" s="25"/>
      <c r="E13" s="11"/>
      <c r="F13" s="11"/>
      <c r="G13" s="11"/>
      <c r="H13" s="11"/>
      <c r="I13" s="11"/>
      <c r="J13" s="5"/>
      <c r="M13" s="203"/>
      <c r="O13"/>
    </row>
    <row r="14" spans="1:15" s="23" customFormat="1" ht="15">
      <c r="A14" s="204"/>
      <c r="B14" s="710" t="s">
        <v>204</v>
      </c>
      <c r="C14" s="710"/>
      <c r="D14" s="274" t="s">
        <v>8</v>
      </c>
      <c r="E14" s="274" t="s">
        <v>6</v>
      </c>
      <c r="F14" s="274" t="s">
        <v>205</v>
      </c>
      <c r="G14" s="274" t="s">
        <v>9</v>
      </c>
      <c r="H14" s="710" t="s">
        <v>206</v>
      </c>
      <c r="I14" s="710"/>
      <c r="J14" s="205"/>
      <c r="M14" s="203"/>
      <c r="O14"/>
    </row>
    <row r="15" spans="1:15" s="23" customFormat="1" ht="15">
      <c r="A15" s="204"/>
      <c r="B15" s="705" t="str">
        <f>'GENERADOR '!C13</f>
        <v>PISTA DE ATLETISMO</v>
      </c>
      <c r="C15" s="705"/>
      <c r="D15" s="705"/>
      <c r="E15" s="705"/>
      <c r="F15" s="705"/>
      <c r="G15" s="705"/>
      <c r="H15" s="705"/>
      <c r="I15" s="705"/>
      <c r="J15" s="205"/>
      <c r="K15" s="367"/>
      <c r="L15" s="3"/>
      <c r="M15" s="368"/>
      <c r="N15" s="369"/>
      <c r="O15"/>
    </row>
    <row r="16" spans="1:15" ht="15">
      <c r="A16" s="4"/>
      <c r="B16" s="714" t="str">
        <f>'GENERADOR '!C14</f>
        <v>PRELIMINARES</v>
      </c>
      <c r="C16" s="715"/>
      <c r="D16" s="339" t="s">
        <v>207</v>
      </c>
      <c r="E16" s="340">
        <v>1</v>
      </c>
      <c r="F16" s="341">
        <v>0</v>
      </c>
      <c r="G16" s="342">
        <f>E16*F16</f>
        <v>0</v>
      </c>
      <c r="H16" s="716"/>
      <c r="I16" s="717"/>
      <c r="J16" s="209"/>
      <c r="O16" s="202"/>
    </row>
    <row r="17" spans="1:15" ht="15">
      <c r="A17" s="4"/>
      <c r="B17" s="718" t="str">
        <f>'GENERADOR '!C63</f>
        <v>EXCAVACIONES, CARGAS Y ACARREOS</v>
      </c>
      <c r="C17" s="719"/>
      <c r="D17" s="206" t="s">
        <v>207</v>
      </c>
      <c r="E17" s="207">
        <v>1</v>
      </c>
      <c r="F17" s="208">
        <v>0</v>
      </c>
      <c r="G17" s="335">
        <f t="shared" ref="G17:G18" si="0">E17*F17</f>
        <v>0</v>
      </c>
      <c r="H17" s="720"/>
      <c r="I17" s="721"/>
      <c r="J17" s="209"/>
      <c r="M17" s="368"/>
      <c r="O17" s="202"/>
    </row>
    <row r="18" spans="1:15" ht="15">
      <c r="A18" s="4"/>
      <c r="B18" s="718" t="str">
        <f>'GENERADOR '!C131</f>
        <v>TERRACERIAS</v>
      </c>
      <c r="C18" s="719"/>
      <c r="D18" s="206" t="s">
        <v>207</v>
      </c>
      <c r="E18" s="207">
        <v>1</v>
      </c>
      <c r="F18" s="208">
        <v>0</v>
      </c>
      <c r="G18" s="335">
        <f t="shared" si="0"/>
        <v>0</v>
      </c>
      <c r="H18" s="720"/>
      <c r="I18" s="721"/>
      <c r="J18" s="209"/>
      <c r="M18" s="368"/>
      <c r="O18" s="202"/>
    </row>
    <row r="19" spans="1:15" ht="15">
      <c r="A19" s="4"/>
      <c r="B19" s="718" t="str">
        <f>CATALOGO!B30</f>
        <v>CIMIENTOS</v>
      </c>
      <c r="C19" s="719"/>
      <c r="D19" s="206" t="s">
        <v>207</v>
      </c>
      <c r="E19" s="207">
        <v>1</v>
      </c>
      <c r="F19" s="208">
        <v>0</v>
      </c>
      <c r="G19" s="335">
        <f t="shared" ref="G19" si="1">E19*F19</f>
        <v>0</v>
      </c>
      <c r="H19" s="720"/>
      <c r="I19" s="721"/>
      <c r="J19" s="209"/>
      <c r="M19" s="368"/>
      <c r="O19" s="202"/>
    </row>
    <row r="20" spans="1:15" ht="15">
      <c r="A20" s="4"/>
      <c r="B20" s="726" t="str">
        <f>'GENERADOR '!C199</f>
        <v>OBRA CIVIL</v>
      </c>
      <c r="C20" s="727"/>
      <c r="D20" s="206" t="s">
        <v>207</v>
      </c>
      <c r="E20" s="207">
        <v>1</v>
      </c>
      <c r="F20" s="208">
        <v>0</v>
      </c>
      <c r="G20" s="335">
        <f t="shared" ref="G20:G21" si="2">E20*F20</f>
        <v>0</v>
      </c>
      <c r="H20" s="720"/>
      <c r="I20" s="721"/>
      <c r="J20" s="209"/>
      <c r="M20" s="368"/>
      <c r="O20" s="202"/>
    </row>
    <row r="21" spans="1:15" ht="15">
      <c r="A21" s="4"/>
      <c r="B21" s="728" t="str">
        <f>'GENERADOR '!C220</f>
        <v>PAVIMENTO</v>
      </c>
      <c r="C21" s="729"/>
      <c r="D21" s="206" t="s">
        <v>207</v>
      </c>
      <c r="E21" s="207">
        <v>1</v>
      </c>
      <c r="F21" s="208">
        <v>0</v>
      </c>
      <c r="G21" s="335">
        <f t="shared" si="2"/>
        <v>0</v>
      </c>
      <c r="H21" s="730"/>
      <c r="I21" s="731"/>
      <c r="J21" s="209"/>
      <c r="M21" s="368"/>
      <c r="O21" s="202"/>
    </row>
    <row r="22" spans="1:15" ht="15">
      <c r="A22" s="4"/>
      <c r="B22" s="728" t="str">
        <f>'GENERADOR '!C293</f>
        <v>LIMPIEZA</v>
      </c>
      <c r="C22" s="729"/>
      <c r="D22" s="343" t="s">
        <v>207</v>
      </c>
      <c r="E22" s="344">
        <v>1</v>
      </c>
      <c r="F22" s="345">
        <v>0</v>
      </c>
      <c r="G22" s="346">
        <f t="shared" ref="G22" si="3">E22*F22</f>
        <v>0</v>
      </c>
      <c r="H22" s="730"/>
      <c r="I22" s="731"/>
      <c r="J22" s="209"/>
      <c r="M22" s="368"/>
      <c r="O22" s="202"/>
    </row>
    <row r="23" spans="1:15" ht="15">
      <c r="A23" s="4"/>
      <c r="B23" s="722"/>
      <c r="C23" s="723"/>
      <c r="D23" s="305"/>
      <c r="E23" s="306"/>
      <c r="F23" s="307"/>
      <c r="G23" s="336"/>
      <c r="H23" s="724"/>
      <c r="I23" s="725"/>
      <c r="J23" s="209"/>
      <c r="M23" s="201"/>
      <c r="O23" s="202"/>
    </row>
    <row r="24" spans="1:15" ht="15" customHeight="1">
      <c r="A24" s="4"/>
      <c r="B24" s="11"/>
      <c r="C24" s="11"/>
      <c r="D24" s="11"/>
      <c r="E24" s="11"/>
      <c r="F24" s="210" t="s">
        <v>208</v>
      </c>
      <c r="G24" s="211">
        <f>SUM(G16:G23)</f>
        <v>0</v>
      </c>
      <c r="H24" s="11"/>
      <c r="I24" s="11"/>
      <c r="J24" s="5"/>
      <c r="M24" s="201"/>
      <c r="O24" s="202"/>
    </row>
    <row r="25" spans="1:15" ht="14.25" customHeight="1">
      <c r="A25" s="4"/>
      <c r="B25" s="11"/>
      <c r="C25" s="11"/>
      <c r="D25" s="11"/>
      <c r="E25" s="11"/>
      <c r="F25" s="210" t="s">
        <v>209</v>
      </c>
      <c r="G25" s="211">
        <f>G24*0.16</f>
        <v>0</v>
      </c>
      <c r="H25" s="11"/>
      <c r="I25" s="11"/>
      <c r="J25" s="5"/>
      <c r="M25" s="203"/>
      <c r="O25"/>
    </row>
    <row r="26" spans="1:15" ht="14.25" customHeight="1" thickBot="1">
      <c r="A26" s="7"/>
      <c r="B26" s="15"/>
      <c r="C26" s="15"/>
      <c r="D26" s="15"/>
      <c r="E26" s="212"/>
      <c r="F26" s="213" t="s">
        <v>210</v>
      </c>
      <c r="G26" s="214">
        <f>SUM(G24:G25)</f>
        <v>0</v>
      </c>
      <c r="H26" s="15"/>
      <c r="I26" s="15"/>
      <c r="J26" s="215"/>
      <c r="M26" s="216"/>
      <c r="O26"/>
    </row>
    <row r="27" spans="1:15" ht="15.75">
      <c r="M27" s="216"/>
      <c r="O27"/>
    </row>
    <row r="28" spans="1:15" ht="15.75">
      <c r="M28" s="216"/>
      <c r="O28"/>
    </row>
    <row r="31" spans="1:15" ht="13.5" thickBot="1">
      <c r="K31" s="214">
        <v>3500000</v>
      </c>
    </row>
    <row r="35" spans="11:11">
      <c r="K35" s="612">
        <f>K31-G26</f>
        <v>3500000</v>
      </c>
    </row>
    <row r="38" spans="11:11">
      <c r="K38" s="367"/>
    </row>
  </sheetData>
  <mergeCells count="28">
    <mergeCell ref="B19:C19"/>
    <mergeCell ref="H19:I19"/>
    <mergeCell ref="H20:I20"/>
    <mergeCell ref="B23:C23"/>
    <mergeCell ref="H23:I23"/>
    <mergeCell ref="B20:C20"/>
    <mergeCell ref="B22:C22"/>
    <mergeCell ref="H22:I22"/>
    <mergeCell ref="B21:C21"/>
    <mergeCell ref="H21:I21"/>
    <mergeCell ref="B16:C16"/>
    <mergeCell ref="H16:I16"/>
    <mergeCell ref="B17:C17"/>
    <mergeCell ref="H17:I17"/>
    <mergeCell ref="B18:C18"/>
    <mergeCell ref="H18:I18"/>
    <mergeCell ref="D9:H9"/>
    <mergeCell ref="B2:I2"/>
    <mergeCell ref="B3:I3"/>
    <mergeCell ref="B4:I4"/>
    <mergeCell ref="B5:I5"/>
    <mergeCell ref="C7:H7"/>
    <mergeCell ref="B15:I15"/>
    <mergeCell ref="H10:I10"/>
    <mergeCell ref="D10:F10"/>
    <mergeCell ref="D11:F11"/>
    <mergeCell ref="B14:C14"/>
    <mergeCell ref="H14:I14"/>
  </mergeCells>
  <printOptions horizontalCentered="1" verticalCentered="1"/>
  <pageMargins left="0.19685039370078741" right="0.19685039370078741" top="0.59055118110236227" bottom="0.59055118110236227" header="0" footer="0"/>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00B050"/>
  </sheetPr>
  <dimension ref="A1:Q322"/>
  <sheetViews>
    <sheetView view="pageBreakPreview" topLeftCell="A6" zoomScale="55" zoomScaleNormal="70" zoomScaleSheetLayoutView="55" workbookViewId="0">
      <pane ySplit="7" topLeftCell="A184" activePane="bottomLeft" state="frozen"/>
      <selection activeCell="A6" sqref="A6"/>
      <selection pane="bottomLeft" activeCell="N178" sqref="N178"/>
    </sheetView>
  </sheetViews>
  <sheetFormatPr baseColWidth="10" defaultRowHeight="15"/>
  <cols>
    <col min="1" max="1" width="6.42578125" customWidth="1"/>
    <col min="2" max="2" width="10.7109375" bestFit="1" customWidth="1"/>
    <col min="3" max="3" width="69.7109375" style="75" customWidth="1"/>
    <col min="4" max="4" width="9.28515625" style="90" customWidth="1"/>
    <col min="5" max="5" width="12" customWidth="1"/>
    <col min="6" max="6" width="11.85546875" customWidth="1"/>
    <col min="7" max="7" width="6.7109375" customWidth="1"/>
    <col min="8" max="8" width="12.85546875" style="53" customWidth="1"/>
    <col min="9" max="9" width="10.140625" style="52" customWidth="1"/>
    <col min="10" max="10" width="10" customWidth="1"/>
    <col min="11" max="12" width="10.85546875" customWidth="1"/>
    <col min="13" max="13" width="15" customWidth="1"/>
    <col min="14" max="14" width="16.7109375" customWidth="1"/>
    <col min="15" max="15" width="14.28515625" customWidth="1"/>
    <col min="16" max="16" width="10.7109375" customWidth="1"/>
  </cols>
  <sheetData>
    <row r="1" spans="1:15" ht="18" customHeight="1">
      <c r="A1" s="68"/>
      <c r="B1" s="69"/>
      <c r="C1" s="758" t="s">
        <v>0</v>
      </c>
      <c r="D1" s="758"/>
      <c r="E1" s="758"/>
      <c r="F1" s="758"/>
      <c r="G1" s="758"/>
      <c r="H1" s="758"/>
      <c r="I1" s="758"/>
      <c r="J1" s="758"/>
      <c r="K1" s="758"/>
      <c r="L1" s="758"/>
      <c r="M1" s="758"/>
      <c r="N1" s="758"/>
      <c r="O1" s="70"/>
    </row>
    <row r="2" spans="1:15" ht="18.75" customHeight="1">
      <c r="A2" s="71"/>
      <c r="B2" s="62"/>
      <c r="C2" s="759" t="s">
        <v>80</v>
      </c>
      <c r="D2" s="759"/>
      <c r="E2" s="759"/>
      <c r="F2" s="759"/>
      <c r="G2" s="759"/>
      <c r="H2" s="759"/>
      <c r="I2" s="759"/>
      <c r="J2" s="759"/>
      <c r="K2" s="759"/>
      <c r="L2" s="759"/>
      <c r="M2" s="759"/>
      <c r="N2" s="759"/>
      <c r="O2" s="72"/>
    </row>
    <row r="3" spans="1:15" ht="15.75" customHeight="1">
      <c r="A3" s="71"/>
      <c r="B3" s="63"/>
      <c r="C3" s="760" t="s">
        <v>263</v>
      </c>
      <c r="D3" s="760"/>
      <c r="E3" s="760"/>
      <c r="F3" s="760"/>
      <c r="G3" s="760"/>
      <c r="H3" s="760"/>
      <c r="I3" s="760"/>
      <c r="J3" s="760"/>
      <c r="K3" s="760"/>
      <c r="L3" s="760"/>
      <c r="M3" s="760"/>
      <c r="N3" s="760"/>
      <c r="O3" s="72"/>
    </row>
    <row r="4" spans="1:15" ht="18" customHeight="1">
      <c r="A4" s="71"/>
      <c r="B4" s="29"/>
      <c r="C4" s="760" t="s">
        <v>83</v>
      </c>
      <c r="D4" s="760"/>
      <c r="E4" s="760"/>
      <c r="F4" s="760"/>
      <c r="G4" s="760"/>
      <c r="H4" s="760"/>
      <c r="I4" s="760"/>
      <c r="J4" s="760"/>
      <c r="K4" s="760"/>
      <c r="L4" s="760"/>
      <c r="M4" s="760"/>
      <c r="N4" s="760"/>
      <c r="O4" s="72"/>
    </row>
    <row r="5" spans="1:15" ht="8.25" customHeight="1">
      <c r="A5" s="71"/>
      <c r="B5" s="29"/>
      <c r="C5" s="764"/>
      <c r="D5" s="764"/>
      <c r="E5" s="764"/>
      <c r="F5" s="764"/>
      <c r="G5" s="764"/>
      <c r="H5" s="764"/>
      <c r="I5" s="764"/>
      <c r="J5" s="764"/>
      <c r="K5" s="764"/>
      <c r="L5" s="764"/>
      <c r="M5" s="764"/>
      <c r="N5" s="764"/>
      <c r="O5" s="72"/>
    </row>
    <row r="6" spans="1:15" ht="15" customHeight="1">
      <c r="A6" s="761" t="s">
        <v>10</v>
      </c>
      <c r="B6" s="762"/>
      <c r="C6" s="762"/>
      <c r="D6" s="762"/>
      <c r="E6" s="762"/>
      <c r="F6" s="762"/>
      <c r="G6" s="762"/>
      <c r="H6" s="762"/>
      <c r="I6" s="762"/>
      <c r="J6" s="762"/>
      <c r="K6" s="762"/>
      <c r="L6" s="762"/>
      <c r="M6" s="762"/>
      <c r="N6" s="762"/>
      <c r="O6" s="763"/>
    </row>
    <row r="7" spans="1:15" ht="9" customHeight="1">
      <c r="A7" s="71"/>
      <c r="B7" s="64"/>
      <c r="C7" s="74"/>
      <c r="D7" s="74"/>
      <c r="E7" s="64"/>
      <c r="F7" s="64"/>
      <c r="G7" s="64"/>
      <c r="H7" s="65"/>
      <c r="I7" s="66"/>
      <c r="J7" s="67"/>
      <c r="K7" s="67"/>
      <c r="L7" s="67"/>
      <c r="M7" s="67"/>
      <c r="N7" s="67"/>
      <c r="O7" s="73"/>
    </row>
    <row r="8" spans="1:15" ht="24.75" customHeight="1">
      <c r="A8" s="765" t="s">
        <v>11</v>
      </c>
      <c r="B8" s="766"/>
      <c r="C8" s="767" t="str">
        <f>+'HOJA MASTER'!C4</f>
        <v>CONSTRUCCIÓN DE TERRACERIAS EN PISTA DE ATLETISMO EN LA UNIDAD DEPORTIVA, COLÓN, QRO.</v>
      </c>
      <c r="D8" s="767"/>
      <c r="E8" s="767"/>
      <c r="F8" s="767"/>
      <c r="G8" s="767"/>
      <c r="H8" s="767"/>
      <c r="I8" s="767"/>
      <c r="J8" s="767"/>
      <c r="K8" s="767"/>
      <c r="L8" s="536"/>
      <c r="M8" s="537" t="s">
        <v>77</v>
      </c>
      <c r="N8" s="538" t="str">
        <f>+'HOJA MASTER'!G10</f>
        <v>JUNIO DE 2025</v>
      </c>
      <c r="O8" s="539"/>
    </row>
    <row r="9" spans="1:15" ht="15.75">
      <c r="A9" s="770" t="s">
        <v>2</v>
      </c>
      <c r="B9" s="771"/>
      <c r="C9" s="540" t="str">
        <f>+'HOJA MASTER'!C6</f>
        <v>CABECERA MUNICIPAL</v>
      </c>
      <c r="D9" s="541"/>
      <c r="E9" s="385"/>
      <c r="F9" s="385"/>
      <c r="G9" s="385"/>
      <c r="H9" s="542"/>
      <c r="I9" s="543"/>
      <c r="J9" s="544"/>
      <c r="K9" s="536"/>
      <c r="L9" s="536"/>
      <c r="M9" s="536"/>
      <c r="N9" s="536"/>
      <c r="O9" s="539"/>
    </row>
    <row r="10" spans="1:15" ht="15.75">
      <c r="A10" s="768" t="s">
        <v>1</v>
      </c>
      <c r="B10" s="769"/>
      <c r="C10" s="545" t="str">
        <f>+'HOJA MASTER'!C7</f>
        <v>COLÓN</v>
      </c>
      <c r="D10" s="546"/>
      <c r="E10" s="547"/>
      <c r="F10" s="547"/>
      <c r="G10" s="547"/>
      <c r="H10" s="548"/>
      <c r="I10" s="549"/>
      <c r="J10" s="550"/>
      <c r="K10" s="550"/>
      <c r="L10" s="551"/>
      <c r="M10" s="551"/>
      <c r="N10" s="551"/>
      <c r="O10" s="552"/>
    </row>
    <row r="11" spans="1:15" ht="8.25" customHeight="1">
      <c r="A11" s="76"/>
      <c r="B11" s="76"/>
      <c r="C11" s="77"/>
      <c r="D11" s="76"/>
      <c r="E11" s="78"/>
      <c r="F11" s="78"/>
      <c r="G11" s="78"/>
      <c r="H11" s="79"/>
      <c r="I11" s="80"/>
      <c r="J11" s="81"/>
      <c r="K11" s="81"/>
      <c r="L11" s="80"/>
      <c r="M11" s="80"/>
      <c r="N11" s="80"/>
      <c r="O11" s="82"/>
    </row>
    <row r="12" spans="1:15">
      <c r="A12" s="569" t="s">
        <v>12</v>
      </c>
      <c r="B12" s="570" t="s">
        <v>13</v>
      </c>
      <c r="C12" s="571" t="s">
        <v>14</v>
      </c>
      <c r="D12" s="569" t="s">
        <v>20</v>
      </c>
      <c r="E12" s="569" t="s">
        <v>21</v>
      </c>
      <c r="F12" s="569" t="s">
        <v>22</v>
      </c>
      <c r="G12" s="569" t="s">
        <v>23</v>
      </c>
      <c r="H12" s="572" t="s">
        <v>15</v>
      </c>
      <c r="I12" s="573" t="s">
        <v>16</v>
      </c>
      <c r="J12" s="573" t="s">
        <v>17</v>
      </c>
      <c r="K12" s="573" t="s">
        <v>25</v>
      </c>
      <c r="L12" s="574" t="s">
        <v>18</v>
      </c>
      <c r="M12" s="574" t="s">
        <v>19</v>
      </c>
      <c r="N12" s="573" t="s">
        <v>256</v>
      </c>
      <c r="O12" s="569" t="s">
        <v>24</v>
      </c>
    </row>
    <row r="13" spans="1:15" ht="15.75">
      <c r="A13" s="772" t="s">
        <v>343</v>
      </c>
      <c r="B13" s="773"/>
      <c r="C13" s="373" t="s">
        <v>279</v>
      </c>
      <c r="D13" s="373"/>
      <c r="E13" s="373"/>
      <c r="F13" s="373"/>
      <c r="G13" s="373"/>
      <c r="H13" s="373"/>
      <c r="I13" s="373"/>
      <c r="J13" s="373"/>
      <c r="K13" s="373"/>
      <c r="L13" s="373"/>
      <c r="M13" s="373"/>
      <c r="N13" s="373"/>
      <c r="O13" s="374"/>
    </row>
    <row r="14" spans="1:15" ht="15.75">
      <c r="A14" s="741" t="s">
        <v>100</v>
      </c>
      <c r="B14" s="742"/>
      <c r="C14" s="375" t="s">
        <v>96</v>
      </c>
      <c r="D14" s="376"/>
      <c r="E14" s="376"/>
      <c r="F14" s="376"/>
      <c r="G14" s="376"/>
      <c r="H14" s="377"/>
      <c r="I14" s="378"/>
      <c r="J14" s="378"/>
      <c r="K14" s="378"/>
      <c r="L14" s="379"/>
      <c r="M14" s="379"/>
      <c r="N14" s="378"/>
      <c r="O14" s="376"/>
    </row>
    <row r="15" spans="1:15" ht="213" customHeight="1">
      <c r="A15" s="737">
        <v>1010001</v>
      </c>
      <c r="B15" s="738"/>
      <c r="C15" s="610" t="s">
        <v>125</v>
      </c>
      <c r="D15" s="380" t="s">
        <v>95</v>
      </c>
      <c r="E15" s="381"/>
      <c r="F15" s="381"/>
      <c r="G15" s="382"/>
      <c r="H15" s="383"/>
      <c r="I15" s="384"/>
      <c r="J15" s="382"/>
      <c r="K15" s="385"/>
      <c r="L15" s="382"/>
      <c r="M15" s="386"/>
      <c r="N15" s="385"/>
      <c r="O15" s="387">
        <f>N18</f>
        <v>1</v>
      </c>
    </row>
    <row r="16" spans="1:15" ht="15.75">
      <c r="A16" s="388"/>
      <c r="B16" s="388"/>
      <c r="C16" s="389"/>
      <c r="D16" s="390"/>
      <c r="E16" s="382"/>
      <c r="F16" s="382"/>
      <c r="G16" s="382"/>
      <c r="H16" s="383"/>
      <c r="I16" s="384"/>
      <c r="J16" s="382"/>
      <c r="K16" s="391">
        <v>1</v>
      </c>
      <c r="L16" s="382"/>
      <c r="M16" s="386"/>
      <c r="N16" s="392">
        <v>1</v>
      </c>
      <c r="O16" s="386"/>
    </row>
    <row r="17" spans="1:15" ht="16.5" thickBot="1">
      <c r="A17" s="388"/>
      <c r="B17" s="388"/>
      <c r="C17" s="389"/>
      <c r="D17" s="390"/>
      <c r="E17" s="382"/>
      <c r="F17" s="382"/>
      <c r="G17" s="382"/>
      <c r="H17" s="383"/>
      <c r="I17" s="384"/>
      <c r="J17" s="382"/>
      <c r="K17" s="391"/>
      <c r="L17" s="382"/>
      <c r="M17" s="386"/>
      <c r="N17" s="393"/>
      <c r="O17" s="386"/>
    </row>
    <row r="18" spans="1:15" ht="16.5" thickBot="1">
      <c r="A18" s="747"/>
      <c r="B18" s="747"/>
      <c r="C18" s="394"/>
      <c r="D18" s="395"/>
      <c r="E18" s="396"/>
      <c r="F18" s="396"/>
      <c r="G18" s="396"/>
      <c r="H18" s="397"/>
      <c r="I18" s="397"/>
      <c r="J18" s="396"/>
      <c r="K18" s="397"/>
      <c r="L18" s="396"/>
      <c r="M18" s="398" t="s">
        <v>122</v>
      </c>
      <c r="N18" s="399">
        <f>SUM(N16:N17)</f>
        <v>1</v>
      </c>
      <c r="O18" s="400"/>
    </row>
    <row r="19" spans="1:15" ht="87.75" customHeight="1">
      <c r="A19" s="737">
        <v>1021002</v>
      </c>
      <c r="B19" s="738"/>
      <c r="C19" s="471" t="s">
        <v>244</v>
      </c>
      <c r="D19" s="402" t="s">
        <v>94</v>
      </c>
      <c r="E19" s="403"/>
      <c r="F19" s="403"/>
      <c r="G19" s="403"/>
      <c r="H19" s="404"/>
      <c r="I19" s="404"/>
      <c r="J19" s="404"/>
      <c r="K19" s="404"/>
      <c r="L19" s="405"/>
      <c r="M19" s="405"/>
      <c r="N19" s="405"/>
      <c r="O19" s="387">
        <f>N46</f>
        <v>3381.24</v>
      </c>
    </row>
    <row r="20" spans="1:15" ht="30">
      <c r="A20" s="416"/>
      <c r="B20" s="417"/>
      <c r="C20" s="401"/>
      <c r="D20" s="402"/>
      <c r="E20" s="418" t="s">
        <v>242</v>
      </c>
      <c r="F20" s="418" t="s">
        <v>243</v>
      </c>
      <c r="G20" s="418"/>
      <c r="H20" s="419"/>
      <c r="I20" s="419"/>
      <c r="J20" s="419"/>
      <c r="K20" s="419"/>
      <c r="L20" s="420"/>
      <c r="M20" s="420"/>
      <c r="N20" s="420"/>
      <c r="O20" s="421"/>
    </row>
    <row r="21" spans="1:15" ht="15.75">
      <c r="A21" s="406"/>
      <c r="B21" s="407"/>
      <c r="C21" s="732" t="s">
        <v>350</v>
      </c>
      <c r="D21" s="408"/>
      <c r="E21" s="525">
        <v>0</v>
      </c>
      <c r="F21" s="525">
        <v>20</v>
      </c>
      <c r="G21" s="410"/>
      <c r="H21" s="411">
        <f>-E21+F21</f>
        <v>20</v>
      </c>
      <c r="I21" s="412">
        <v>7.7</v>
      </c>
      <c r="J21" s="412"/>
      <c r="K21" s="413"/>
      <c r="L21" s="414"/>
      <c r="M21" s="523">
        <f>ROUND(H21*I21,2)</f>
        <v>154</v>
      </c>
      <c r="N21" s="414">
        <f>ROUND(M21,2)</f>
        <v>154</v>
      </c>
      <c r="O21" s="404"/>
    </row>
    <row r="22" spans="1:15" ht="15.75">
      <c r="A22" s="406"/>
      <c r="B22" s="407"/>
      <c r="C22" s="734"/>
      <c r="D22" s="408"/>
      <c r="E22" s="525">
        <v>20</v>
      </c>
      <c r="F22" s="525">
        <v>40</v>
      </c>
      <c r="G22" s="410"/>
      <c r="H22" s="411">
        <f t="shared" ref="H22:H28" si="0">-E22+F22</f>
        <v>20</v>
      </c>
      <c r="I22" s="412">
        <v>7.7</v>
      </c>
      <c r="J22" s="412"/>
      <c r="K22" s="413"/>
      <c r="L22" s="523"/>
      <c r="M22" s="523">
        <f t="shared" ref="M22:M26" si="1">ROUND(H22*I22,2)</f>
        <v>154</v>
      </c>
      <c r="N22" s="414">
        <f t="shared" ref="N22:N26" si="2">ROUND(M22,2)</f>
        <v>154</v>
      </c>
      <c r="O22" s="524"/>
    </row>
    <row r="23" spans="1:15" ht="15.75">
      <c r="A23" s="406"/>
      <c r="B23" s="407"/>
      <c r="C23" s="734"/>
      <c r="D23" s="408"/>
      <c r="E23" s="525">
        <v>40</v>
      </c>
      <c r="F23" s="525">
        <v>60</v>
      </c>
      <c r="G23" s="410"/>
      <c r="H23" s="411">
        <f t="shared" si="0"/>
        <v>20</v>
      </c>
      <c r="I23" s="412">
        <v>7.7</v>
      </c>
      <c r="J23" s="412"/>
      <c r="K23" s="413"/>
      <c r="L23" s="523"/>
      <c r="M23" s="523">
        <f t="shared" si="1"/>
        <v>154</v>
      </c>
      <c r="N23" s="414">
        <f t="shared" si="2"/>
        <v>154</v>
      </c>
      <c r="O23" s="524"/>
    </row>
    <row r="24" spans="1:15" ht="15.75">
      <c r="A24" s="406"/>
      <c r="B24" s="407"/>
      <c r="C24" s="734"/>
      <c r="D24" s="408"/>
      <c r="E24" s="525">
        <v>60</v>
      </c>
      <c r="F24" s="525">
        <v>80</v>
      </c>
      <c r="G24" s="410"/>
      <c r="H24" s="411">
        <f t="shared" si="0"/>
        <v>20</v>
      </c>
      <c r="I24" s="412">
        <v>7.7</v>
      </c>
      <c r="J24" s="412"/>
      <c r="K24" s="413"/>
      <c r="L24" s="523"/>
      <c r="M24" s="523">
        <f t="shared" si="1"/>
        <v>154</v>
      </c>
      <c r="N24" s="414">
        <f t="shared" si="2"/>
        <v>154</v>
      </c>
      <c r="O24" s="524"/>
    </row>
    <row r="25" spans="1:15" ht="15.75">
      <c r="A25" s="406"/>
      <c r="B25" s="407"/>
      <c r="C25" s="734"/>
      <c r="D25" s="408"/>
      <c r="E25" s="525">
        <v>80</v>
      </c>
      <c r="F25" s="525">
        <v>100</v>
      </c>
      <c r="G25" s="410"/>
      <c r="H25" s="411">
        <f t="shared" si="0"/>
        <v>20</v>
      </c>
      <c r="I25" s="412">
        <v>7.7</v>
      </c>
      <c r="J25" s="412"/>
      <c r="K25" s="413"/>
      <c r="L25" s="523"/>
      <c r="M25" s="523">
        <f t="shared" si="1"/>
        <v>154</v>
      </c>
      <c r="N25" s="414">
        <f t="shared" si="2"/>
        <v>154</v>
      </c>
      <c r="O25" s="524"/>
    </row>
    <row r="26" spans="1:15" ht="15.75">
      <c r="A26" s="406"/>
      <c r="B26" s="407"/>
      <c r="C26" s="734"/>
      <c r="D26" s="408"/>
      <c r="E26" s="525">
        <v>100</v>
      </c>
      <c r="F26" s="525">
        <v>120</v>
      </c>
      <c r="G26" s="410"/>
      <c r="H26" s="411">
        <f>-E26+F26</f>
        <v>20</v>
      </c>
      <c r="I26" s="412">
        <v>7.7</v>
      </c>
      <c r="J26" s="412"/>
      <c r="K26" s="413"/>
      <c r="L26" s="523"/>
      <c r="M26" s="523">
        <f t="shared" si="1"/>
        <v>154</v>
      </c>
      <c r="N26" s="414">
        <f t="shared" si="2"/>
        <v>154</v>
      </c>
      <c r="O26" s="524"/>
    </row>
    <row r="27" spans="1:15" ht="15.75">
      <c r="A27" s="406"/>
      <c r="B27" s="407"/>
      <c r="C27" s="734"/>
      <c r="D27" s="408"/>
      <c r="E27" s="525">
        <v>120</v>
      </c>
      <c r="F27" s="525">
        <v>140</v>
      </c>
      <c r="G27" s="410"/>
      <c r="H27" s="411">
        <f t="shared" si="0"/>
        <v>20</v>
      </c>
      <c r="I27" s="412">
        <v>7.7</v>
      </c>
      <c r="J27" s="412"/>
      <c r="K27" s="413"/>
      <c r="L27" s="523"/>
      <c r="M27" s="523">
        <f t="shared" ref="M27:M28" si="3">ROUND(H27*I27,2)</f>
        <v>154</v>
      </c>
      <c r="N27" s="414">
        <f t="shared" ref="N27:N28" si="4">ROUND(M27,2)</f>
        <v>154</v>
      </c>
      <c r="O27" s="524"/>
    </row>
    <row r="28" spans="1:15" ht="15.75">
      <c r="A28" s="406"/>
      <c r="B28" s="407"/>
      <c r="C28" s="734"/>
      <c r="D28" s="408"/>
      <c r="E28" s="525">
        <v>140</v>
      </c>
      <c r="F28" s="525">
        <v>160</v>
      </c>
      <c r="G28" s="410"/>
      <c r="H28" s="411">
        <f t="shared" si="0"/>
        <v>20</v>
      </c>
      <c r="I28" s="412">
        <v>7.7</v>
      </c>
      <c r="J28" s="412"/>
      <c r="K28" s="413"/>
      <c r="L28" s="523"/>
      <c r="M28" s="523">
        <f t="shared" si="3"/>
        <v>154</v>
      </c>
      <c r="N28" s="414">
        <f t="shared" si="4"/>
        <v>154</v>
      </c>
      <c r="O28" s="524"/>
    </row>
    <row r="29" spans="1:15" ht="15.75">
      <c r="A29" s="406"/>
      <c r="B29" s="407"/>
      <c r="C29" s="734"/>
      <c r="D29" s="408"/>
      <c r="E29" s="525">
        <v>160</v>
      </c>
      <c r="F29" s="525">
        <v>180</v>
      </c>
      <c r="G29" s="410"/>
      <c r="H29" s="411">
        <f t="shared" ref="H29:H40" si="5">-E29+F29</f>
        <v>20</v>
      </c>
      <c r="I29" s="412">
        <v>7.7</v>
      </c>
      <c r="J29" s="412"/>
      <c r="K29" s="413"/>
      <c r="L29" s="523"/>
      <c r="M29" s="523">
        <f t="shared" ref="M29:M40" si="6">ROUND(H29*I29,2)</f>
        <v>154</v>
      </c>
      <c r="N29" s="414">
        <f t="shared" ref="N29:N40" si="7">ROUND(M29,2)</f>
        <v>154</v>
      </c>
      <c r="O29" s="524"/>
    </row>
    <row r="30" spans="1:15" ht="15.75">
      <c r="A30" s="406"/>
      <c r="B30" s="407"/>
      <c r="C30" s="734"/>
      <c r="D30" s="408"/>
      <c r="E30" s="525">
        <v>180</v>
      </c>
      <c r="F30" s="525">
        <v>200</v>
      </c>
      <c r="G30" s="410"/>
      <c r="H30" s="411">
        <f t="shared" si="5"/>
        <v>20</v>
      </c>
      <c r="I30" s="412">
        <v>7.7</v>
      </c>
      <c r="J30" s="412"/>
      <c r="K30" s="413"/>
      <c r="L30" s="523"/>
      <c r="M30" s="523">
        <f t="shared" si="6"/>
        <v>154</v>
      </c>
      <c r="N30" s="414">
        <f t="shared" si="7"/>
        <v>154</v>
      </c>
      <c r="O30" s="524"/>
    </row>
    <row r="31" spans="1:15" ht="15.75">
      <c r="A31" s="406"/>
      <c r="B31" s="407"/>
      <c r="C31" s="734"/>
      <c r="D31" s="408"/>
      <c r="E31" s="525">
        <v>200</v>
      </c>
      <c r="F31" s="525">
        <v>220</v>
      </c>
      <c r="G31" s="410"/>
      <c r="H31" s="411">
        <f t="shared" si="5"/>
        <v>20</v>
      </c>
      <c r="I31" s="412">
        <v>7.7</v>
      </c>
      <c r="J31" s="412"/>
      <c r="K31" s="413"/>
      <c r="L31" s="523"/>
      <c r="M31" s="523">
        <f t="shared" si="6"/>
        <v>154</v>
      </c>
      <c r="N31" s="414">
        <f t="shared" si="7"/>
        <v>154</v>
      </c>
      <c r="O31" s="524"/>
    </row>
    <row r="32" spans="1:15" ht="15.75">
      <c r="A32" s="406"/>
      <c r="B32" s="407"/>
      <c r="C32" s="734"/>
      <c r="D32" s="408"/>
      <c r="E32" s="525">
        <v>220</v>
      </c>
      <c r="F32" s="525">
        <v>240</v>
      </c>
      <c r="G32" s="410"/>
      <c r="H32" s="411">
        <f t="shared" si="5"/>
        <v>20</v>
      </c>
      <c r="I32" s="412">
        <v>7.7</v>
      </c>
      <c r="J32" s="412"/>
      <c r="K32" s="413"/>
      <c r="L32" s="523"/>
      <c r="M32" s="523">
        <f t="shared" si="6"/>
        <v>154</v>
      </c>
      <c r="N32" s="414">
        <f t="shared" si="7"/>
        <v>154</v>
      </c>
      <c r="O32" s="524"/>
    </row>
    <row r="33" spans="1:15" ht="15.75">
      <c r="A33" s="406"/>
      <c r="B33" s="407"/>
      <c r="C33" s="734"/>
      <c r="D33" s="408"/>
      <c r="E33" s="525">
        <v>240</v>
      </c>
      <c r="F33" s="525">
        <v>260</v>
      </c>
      <c r="G33" s="410"/>
      <c r="H33" s="411">
        <f t="shared" si="5"/>
        <v>20</v>
      </c>
      <c r="I33" s="412">
        <v>12.25</v>
      </c>
      <c r="J33" s="412"/>
      <c r="K33" s="413"/>
      <c r="L33" s="523"/>
      <c r="M33" s="523">
        <f t="shared" si="6"/>
        <v>245</v>
      </c>
      <c r="N33" s="414">
        <f t="shared" si="7"/>
        <v>245</v>
      </c>
      <c r="O33" s="524"/>
    </row>
    <row r="34" spans="1:15" ht="15.75">
      <c r="A34" s="406"/>
      <c r="B34" s="407"/>
      <c r="C34" s="734"/>
      <c r="D34" s="408"/>
      <c r="E34" s="525">
        <v>260</v>
      </c>
      <c r="F34" s="525">
        <v>280</v>
      </c>
      <c r="G34" s="410"/>
      <c r="H34" s="411">
        <f t="shared" si="5"/>
        <v>20</v>
      </c>
      <c r="I34" s="412">
        <v>7.7</v>
      </c>
      <c r="J34" s="412"/>
      <c r="K34" s="413"/>
      <c r="L34" s="523"/>
      <c r="M34" s="523">
        <f t="shared" si="6"/>
        <v>154</v>
      </c>
      <c r="N34" s="414">
        <f t="shared" si="7"/>
        <v>154</v>
      </c>
      <c r="O34" s="524"/>
    </row>
    <row r="35" spans="1:15" ht="15.75">
      <c r="A35" s="406"/>
      <c r="B35" s="407"/>
      <c r="C35" s="734"/>
      <c r="D35" s="408"/>
      <c r="E35" s="525">
        <v>280</v>
      </c>
      <c r="F35" s="525">
        <v>300</v>
      </c>
      <c r="G35" s="410"/>
      <c r="H35" s="411">
        <f t="shared" si="5"/>
        <v>20</v>
      </c>
      <c r="I35" s="412">
        <v>7.7</v>
      </c>
      <c r="J35" s="412"/>
      <c r="K35" s="413"/>
      <c r="L35" s="523"/>
      <c r="M35" s="523">
        <f t="shared" si="6"/>
        <v>154</v>
      </c>
      <c r="N35" s="414">
        <f t="shared" si="7"/>
        <v>154</v>
      </c>
      <c r="O35" s="524"/>
    </row>
    <row r="36" spans="1:15" ht="15.75">
      <c r="A36" s="406"/>
      <c r="B36" s="407"/>
      <c r="C36" s="734"/>
      <c r="D36" s="408"/>
      <c r="E36" s="525">
        <v>300</v>
      </c>
      <c r="F36" s="525">
        <v>320</v>
      </c>
      <c r="G36" s="410"/>
      <c r="H36" s="411">
        <f t="shared" si="5"/>
        <v>20</v>
      </c>
      <c r="I36" s="412">
        <v>7.7</v>
      </c>
      <c r="J36" s="412"/>
      <c r="K36" s="413"/>
      <c r="L36" s="523"/>
      <c r="M36" s="523">
        <f t="shared" si="6"/>
        <v>154</v>
      </c>
      <c r="N36" s="414">
        <f t="shared" si="7"/>
        <v>154</v>
      </c>
      <c r="O36" s="524"/>
    </row>
    <row r="37" spans="1:15" ht="15.75">
      <c r="A37" s="406"/>
      <c r="B37" s="407"/>
      <c r="C37" s="734"/>
      <c r="D37" s="408"/>
      <c r="E37" s="525">
        <v>320</v>
      </c>
      <c r="F37" s="525">
        <v>340</v>
      </c>
      <c r="G37" s="410"/>
      <c r="H37" s="411">
        <f t="shared" si="5"/>
        <v>20</v>
      </c>
      <c r="I37" s="412">
        <v>7.7</v>
      </c>
      <c r="J37" s="412"/>
      <c r="K37" s="413"/>
      <c r="L37" s="523"/>
      <c r="M37" s="523">
        <f t="shared" si="6"/>
        <v>154</v>
      </c>
      <c r="N37" s="414">
        <f t="shared" si="7"/>
        <v>154</v>
      </c>
      <c r="O37" s="524"/>
    </row>
    <row r="38" spans="1:15" ht="15.75">
      <c r="A38" s="406"/>
      <c r="B38" s="407"/>
      <c r="C38" s="734"/>
      <c r="D38" s="408"/>
      <c r="E38" s="525">
        <v>340</v>
      </c>
      <c r="F38" s="525">
        <v>360</v>
      </c>
      <c r="G38" s="410"/>
      <c r="H38" s="411">
        <f t="shared" si="5"/>
        <v>20</v>
      </c>
      <c r="I38" s="412">
        <v>12.25</v>
      </c>
      <c r="J38" s="412"/>
      <c r="K38" s="413"/>
      <c r="L38" s="523"/>
      <c r="M38" s="523">
        <f t="shared" si="6"/>
        <v>245</v>
      </c>
      <c r="N38" s="414">
        <f t="shared" si="7"/>
        <v>245</v>
      </c>
      <c r="O38" s="524"/>
    </row>
    <row r="39" spans="1:15" ht="15.75">
      <c r="A39" s="406"/>
      <c r="B39" s="407"/>
      <c r="C39" s="734"/>
      <c r="D39" s="408"/>
      <c r="E39" s="525">
        <v>360</v>
      </c>
      <c r="F39" s="525">
        <v>380</v>
      </c>
      <c r="G39" s="410"/>
      <c r="H39" s="411">
        <f t="shared" si="5"/>
        <v>20</v>
      </c>
      <c r="I39" s="412">
        <v>7.7</v>
      </c>
      <c r="J39" s="412"/>
      <c r="K39" s="413"/>
      <c r="L39" s="523"/>
      <c r="M39" s="523">
        <f t="shared" si="6"/>
        <v>154</v>
      </c>
      <c r="N39" s="414">
        <f t="shared" si="7"/>
        <v>154</v>
      </c>
      <c r="O39" s="524"/>
    </row>
    <row r="40" spans="1:15" ht="15.75">
      <c r="A40" s="406"/>
      <c r="B40" s="407"/>
      <c r="C40" s="733"/>
      <c r="D40" s="408"/>
      <c r="E40" s="525">
        <v>380</v>
      </c>
      <c r="F40" s="525">
        <v>400</v>
      </c>
      <c r="G40" s="410"/>
      <c r="H40" s="411">
        <f t="shared" si="5"/>
        <v>20</v>
      </c>
      <c r="I40" s="412">
        <v>7.7</v>
      </c>
      <c r="J40" s="412"/>
      <c r="K40" s="413"/>
      <c r="L40" s="523"/>
      <c r="M40" s="523">
        <f t="shared" si="6"/>
        <v>154</v>
      </c>
      <c r="N40" s="414">
        <f t="shared" si="7"/>
        <v>154</v>
      </c>
      <c r="O40" s="524"/>
    </row>
    <row r="41" spans="1:15" ht="15.75">
      <c r="A41" s="406"/>
      <c r="B41" s="407"/>
      <c r="C41" s="409"/>
      <c r="D41" s="408"/>
      <c r="E41" s="525"/>
      <c r="F41" s="525"/>
      <c r="G41" s="410"/>
      <c r="H41" s="411"/>
      <c r="I41" s="412"/>
      <c r="J41" s="412"/>
      <c r="K41" s="413"/>
      <c r="L41" s="523"/>
      <c r="M41" s="523"/>
      <c r="N41" s="523"/>
      <c r="O41" s="524"/>
    </row>
    <row r="42" spans="1:15" ht="17.25" customHeight="1">
      <c r="A42" s="406"/>
      <c r="B42" s="407"/>
      <c r="C42" s="732" t="s">
        <v>352</v>
      </c>
      <c r="D42" s="408"/>
      <c r="E42" s="525">
        <v>90</v>
      </c>
      <c r="F42" s="525">
        <v>390</v>
      </c>
      <c r="G42" s="410"/>
      <c r="H42" s="411">
        <v>108.75</v>
      </c>
      <c r="I42" s="412">
        <v>0.6</v>
      </c>
      <c r="J42" s="412"/>
      <c r="K42" s="413"/>
      <c r="L42" s="523"/>
      <c r="M42" s="523">
        <f t="shared" ref="M42" si="8">ROUND(H42*I42,2)</f>
        <v>65.25</v>
      </c>
      <c r="N42" s="414">
        <f t="shared" ref="N42" si="9">ROUND(M42,2)</f>
        <v>65.25</v>
      </c>
      <c r="O42" s="524"/>
    </row>
    <row r="43" spans="1:15" ht="15.75">
      <c r="A43" s="406"/>
      <c r="B43" s="407"/>
      <c r="C43" s="733"/>
      <c r="D43" s="408"/>
      <c r="E43" s="525">
        <v>150</v>
      </c>
      <c r="F43" s="525">
        <v>227.92</v>
      </c>
      <c r="G43" s="410"/>
      <c r="H43" s="411">
        <v>63.88</v>
      </c>
      <c r="I43" s="412">
        <v>0.6</v>
      </c>
      <c r="J43" s="412"/>
      <c r="K43" s="413"/>
      <c r="L43" s="523"/>
      <c r="M43" s="523">
        <f t="shared" ref="M43:M44" si="10">ROUND(H43*I43,2)</f>
        <v>38.33</v>
      </c>
      <c r="N43" s="414">
        <f t="shared" ref="N43:N44" si="11">ROUND(M43,2)</f>
        <v>38.33</v>
      </c>
      <c r="O43" s="524"/>
    </row>
    <row r="44" spans="1:15" ht="15.75">
      <c r="A44" s="406"/>
      <c r="B44" s="407"/>
      <c r="C44" s="409" t="s">
        <v>353</v>
      </c>
      <c r="D44" s="408"/>
      <c r="E44" s="525">
        <v>150</v>
      </c>
      <c r="F44" s="525">
        <v>227.92</v>
      </c>
      <c r="G44" s="410"/>
      <c r="H44" s="411">
        <v>52.2</v>
      </c>
      <c r="I44" s="412">
        <v>0.3</v>
      </c>
      <c r="J44" s="412"/>
      <c r="K44" s="413"/>
      <c r="L44" s="523"/>
      <c r="M44" s="523">
        <f t="shared" si="10"/>
        <v>15.66</v>
      </c>
      <c r="N44" s="523">
        <f t="shared" si="11"/>
        <v>15.66</v>
      </c>
      <c r="O44" s="523"/>
    </row>
    <row r="45" spans="1:15" ht="16.5" thickBot="1">
      <c r="A45" s="406"/>
      <c r="B45" s="407"/>
      <c r="C45" s="427"/>
      <c r="D45" s="408"/>
      <c r="E45" s="525"/>
      <c r="F45" s="525"/>
      <c r="G45" s="410"/>
      <c r="H45" s="411"/>
      <c r="I45" s="412"/>
      <c r="J45" s="412"/>
      <c r="K45" s="413"/>
      <c r="L45" s="523"/>
      <c r="M45" s="523"/>
      <c r="N45" s="523"/>
      <c r="O45" s="523"/>
    </row>
    <row r="46" spans="1:15" ht="16.5" thickBot="1">
      <c r="A46" s="743"/>
      <c r="B46" s="744"/>
      <c r="C46" s="428"/>
      <c r="D46" s="429"/>
      <c r="E46" s="429"/>
      <c r="F46" s="429"/>
      <c r="G46" s="429"/>
      <c r="H46" s="430"/>
      <c r="I46" s="431"/>
      <c r="J46" s="432"/>
      <c r="K46" s="433"/>
      <c r="L46" s="434"/>
      <c r="M46" s="435" t="s">
        <v>122</v>
      </c>
      <c r="N46" s="436">
        <f>SUM(N20:N45)</f>
        <v>3381.24</v>
      </c>
      <c r="O46" s="437"/>
    </row>
    <row r="47" spans="1:15" ht="93" customHeight="1">
      <c r="A47" s="737">
        <v>1050209</v>
      </c>
      <c r="B47" s="738"/>
      <c r="C47" s="613" t="s">
        <v>294</v>
      </c>
      <c r="D47" s="535" t="s">
        <v>93</v>
      </c>
      <c r="E47" s="441"/>
      <c r="F47" s="441"/>
      <c r="G47" s="441"/>
      <c r="H47" s="442"/>
      <c r="I47" s="443"/>
      <c r="J47" s="438"/>
      <c r="K47" s="444"/>
      <c r="L47" s="438"/>
      <c r="M47" s="439"/>
      <c r="N47" s="440"/>
      <c r="O47" s="387">
        <f>N52</f>
        <v>780.8</v>
      </c>
    </row>
    <row r="48" spans="1:15" ht="30">
      <c r="A48" s="416"/>
      <c r="B48" s="417"/>
      <c r="C48" s="401"/>
      <c r="D48" s="402"/>
      <c r="E48" s="418" t="s">
        <v>242</v>
      </c>
      <c r="F48" s="418" t="s">
        <v>243</v>
      </c>
      <c r="G48" s="418"/>
      <c r="H48" s="419"/>
      <c r="I48" s="419"/>
      <c r="J48" s="419"/>
      <c r="K48" s="419"/>
      <c r="L48" s="420"/>
      <c r="M48" s="420"/>
      <c r="N48" s="420"/>
      <c r="O48" s="421"/>
    </row>
    <row r="49" spans="1:15" ht="15.75">
      <c r="A49" s="409"/>
      <c r="B49" s="507"/>
      <c r="C49" s="482" t="s">
        <v>291</v>
      </c>
      <c r="D49" s="473"/>
      <c r="E49" s="525">
        <v>0</v>
      </c>
      <c r="F49" s="525">
        <v>388.48</v>
      </c>
      <c r="G49" s="422"/>
      <c r="H49" s="423">
        <v>375</v>
      </c>
      <c r="I49" s="425"/>
      <c r="J49" s="423"/>
      <c r="K49" s="426"/>
      <c r="L49" s="425"/>
      <c r="M49" s="523">
        <f>ROUND(H49,2)</f>
        <v>375</v>
      </c>
      <c r="N49" s="425">
        <f t="shared" ref="N49" si="12">ROUND(M49,2)</f>
        <v>375</v>
      </c>
      <c r="O49" s="404"/>
    </row>
    <row r="50" spans="1:15" ht="15.75">
      <c r="A50" s="409"/>
      <c r="B50" s="507"/>
      <c r="C50" s="482" t="s">
        <v>292</v>
      </c>
      <c r="D50" s="473"/>
      <c r="E50" s="525">
        <v>0</v>
      </c>
      <c r="F50" s="525">
        <v>388.48</v>
      </c>
      <c r="G50" s="422"/>
      <c r="H50" s="423">
        <v>405.8</v>
      </c>
      <c r="I50" s="425"/>
      <c r="J50" s="423"/>
      <c r="K50" s="426"/>
      <c r="L50" s="425"/>
      <c r="M50" s="523">
        <f>ROUND(H50,2)</f>
        <v>405.8</v>
      </c>
      <c r="N50" s="425">
        <f t="shared" ref="N50" si="13">ROUND(M50,2)</f>
        <v>405.8</v>
      </c>
      <c r="O50" s="404"/>
    </row>
    <row r="51" spans="1:15" ht="16.5" thickBot="1">
      <c r="A51" s="409"/>
      <c r="B51" s="409"/>
      <c r="C51" s="427"/>
      <c r="D51" s="409"/>
      <c r="E51" s="409"/>
      <c r="F51" s="459"/>
      <c r="G51" s="409"/>
      <c r="H51" s="411"/>
      <c r="I51" s="447"/>
      <c r="J51" s="455"/>
      <c r="K51" s="456"/>
      <c r="L51" s="457"/>
      <c r="M51" s="415"/>
      <c r="N51" s="411"/>
      <c r="O51" s="458"/>
    </row>
    <row r="52" spans="1:15" ht="16.5" thickBot="1">
      <c r="A52" s="745"/>
      <c r="B52" s="746"/>
      <c r="C52" s="428"/>
      <c r="D52" s="460"/>
      <c r="E52" s="448"/>
      <c r="F52" s="448"/>
      <c r="G52" s="448"/>
      <c r="H52" s="449"/>
      <c r="I52" s="450"/>
      <c r="J52" s="434"/>
      <c r="K52" s="451"/>
      <c r="L52" s="452"/>
      <c r="M52" s="453" t="s">
        <v>122</v>
      </c>
      <c r="N52" s="454">
        <f>SUM(N48:N51)</f>
        <v>780.8</v>
      </c>
      <c r="O52" s="437"/>
    </row>
    <row r="53" spans="1:15" ht="93" customHeight="1">
      <c r="A53" s="737">
        <v>1070308</v>
      </c>
      <c r="B53" s="738"/>
      <c r="C53" s="613" t="s">
        <v>357</v>
      </c>
      <c r="D53" s="623" t="s">
        <v>95</v>
      </c>
      <c r="E53" s="441"/>
      <c r="F53" s="441"/>
      <c r="G53" s="441"/>
      <c r="H53" s="442"/>
      <c r="I53" s="443"/>
      <c r="J53" s="438"/>
      <c r="K53" s="444"/>
      <c r="L53" s="438"/>
      <c r="M53" s="439"/>
      <c r="N53" s="440"/>
      <c r="O53" s="387">
        <f>N57</f>
        <v>2</v>
      </c>
    </row>
    <row r="54" spans="1:15" ht="15.75">
      <c r="A54" s="409"/>
      <c r="B54" s="507"/>
      <c r="C54" s="482"/>
      <c r="D54" s="473"/>
      <c r="E54" s="525"/>
      <c r="F54" s="525"/>
      <c r="G54" s="422"/>
      <c r="H54" s="423"/>
      <c r="I54" s="425"/>
      <c r="J54" s="423"/>
      <c r="K54" s="426"/>
      <c r="L54" s="425"/>
      <c r="M54" s="523"/>
      <c r="N54" s="425"/>
      <c r="O54" s="404"/>
    </row>
    <row r="55" spans="1:15" ht="15.75">
      <c r="A55" s="409"/>
      <c r="B55" s="507"/>
      <c r="C55" s="482"/>
      <c r="D55" s="473"/>
      <c r="E55" s="525"/>
      <c r="F55" s="525"/>
      <c r="G55" s="422"/>
      <c r="H55" s="423"/>
      <c r="I55" s="425"/>
      <c r="J55" s="423"/>
      <c r="K55" s="426">
        <v>2</v>
      </c>
      <c r="L55" s="425"/>
      <c r="M55" s="523"/>
      <c r="N55" s="425">
        <f>K55</f>
        <v>2</v>
      </c>
      <c r="O55" s="404"/>
    </row>
    <row r="56" spans="1:15" ht="16.5" thickBot="1">
      <c r="A56" s="409"/>
      <c r="B56" s="409"/>
      <c r="C56" s="427"/>
      <c r="D56" s="409"/>
      <c r="E56" s="409"/>
      <c r="F56" s="459"/>
      <c r="G56" s="409"/>
      <c r="H56" s="411"/>
      <c r="I56" s="447"/>
      <c r="J56" s="455"/>
      <c r="K56" s="456"/>
      <c r="L56" s="457"/>
      <c r="M56" s="415"/>
      <c r="N56" s="411"/>
      <c r="O56" s="458"/>
    </row>
    <row r="57" spans="1:15" ht="16.5" thickBot="1">
      <c r="A57" s="745"/>
      <c r="B57" s="746"/>
      <c r="C57" s="428"/>
      <c r="D57" s="460"/>
      <c r="E57" s="448"/>
      <c r="F57" s="448"/>
      <c r="G57" s="448"/>
      <c r="H57" s="449"/>
      <c r="I57" s="450"/>
      <c r="J57" s="434"/>
      <c r="K57" s="451"/>
      <c r="L57" s="452"/>
      <c r="M57" s="453" t="s">
        <v>122</v>
      </c>
      <c r="N57" s="454">
        <f>SUM(N54:N56)</f>
        <v>2</v>
      </c>
      <c r="O57" s="437"/>
    </row>
    <row r="58" spans="1:15" ht="93" customHeight="1">
      <c r="A58" s="737">
        <v>1090203</v>
      </c>
      <c r="B58" s="738"/>
      <c r="C58" s="613" t="s">
        <v>361</v>
      </c>
      <c r="D58" s="623" t="s">
        <v>95</v>
      </c>
      <c r="E58" s="441"/>
      <c r="F58" s="441"/>
      <c r="G58" s="441"/>
      <c r="H58" s="442"/>
      <c r="I58" s="443"/>
      <c r="J58" s="438"/>
      <c r="K58" s="444"/>
      <c r="L58" s="438"/>
      <c r="M58" s="439"/>
      <c r="N58" s="440"/>
      <c r="O58" s="387">
        <f>N62</f>
        <v>5</v>
      </c>
    </row>
    <row r="59" spans="1:15" ht="15.75">
      <c r="A59" s="409"/>
      <c r="B59" s="507"/>
      <c r="C59" s="482"/>
      <c r="D59" s="473"/>
      <c r="E59" s="525"/>
      <c r="F59" s="525"/>
      <c r="G59" s="422"/>
      <c r="H59" s="423"/>
      <c r="I59" s="425"/>
      <c r="J59" s="423"/>
      <c r="K59" s="426"/>
      <c r="L59" s="425"/>
      <c r="M59" s="523"/>
      <c r="N59" s="425"/>
      <c r="O59" s="404"/>
    </row>
    <row r="60" spans="1:15" ht="15.75">
      <c r="A60" s="409"/>
      <c r="B60" s="507"/>
      <c r="C60" s="482"/>
      <c r="D60" s="473"/>
      <c r="E60" s="525"/>
      <c r="F60" s="525"/>
      <c r="G60" s="422"/>
      <c r="H60" s="423"/>
      <c r="I60" s="425"/>
      <c r="J60" s="423"/>
      <c r="K60" s="426">
        <v>5</v>
      </c>
      <c r="L60" s="425"/>
      <c r="M60" s="523"/>
      <c r="N60" s="425">
        <f>K60</f>
        <v>5</v>
      </c>
      <c r="O60" s="404"/>
    </row>
    <row r="61" spans="1:15" ht="16.5" thickBot="1">
      <c r="A61" s="409"/>
      <c r="B61" s="409"/>
      <c r="C61" s="427"/>
      <c r="D61" s="409"/>
      <c r="E61" s="409"/>
      <c r="F61" s="459"/>
      <c r="G61" s="409"/>
      <c r="H61" s="411"/>
      <c r="I61" s="447"/>
      <c r="J61" s="455"/>
      <c r="K61" s="456"/>
      <c r="L61" s="457"/>
      <c r="M61" s="415"/>
      <c r="N61" s="411"/>
      <c r="O61" s="458"/>
    </row>
    <row r="62" spans="1:15" ht="16.5" thickBot="1">
      <c r="A62" s="745"/>
      <c r="B62" s="746"/>
      <c r="C62" s="428"/>
      <c r="D62" s="460"/>
      <c r="E62" s="448"/>
      <c r="F62" s="448"/>
      <c r="G62" s="448"/>
      <c r="H62" s="449"/>
      <c r="I62" s="450"/>
      <c r="J62" s="434"/>
      <c r="K62" s="451"/>
      <c r="L62" s="452"/>
      <c r="M62" s="453" t="s">
        <v>122</v>
      </c>
      <c r="N62" s="454">
        <f>SUM(N59:N61)</f>
        <v>5</v>
      </c>
      <c r="O62" s="437"/>
    </row>
    <row r="63" spans="1:15" ht="15.75">
      <c r="A63" s="741" t="s">
        <v>103</v>
      </c>
      <c r="B63" s="742"/>
      <c r="C63" s="461" t="s">
        <v>97</v>
      </c>
      <c r="D63" s="376"/>
      <c r="E63" s="462"/>
      <c r="F63" s="462"/>
      <c r="G63" s="462"/>
      <c r="H63" s="463"/>
      <c r="I63" s="463"/>
      <c r="J63" s="463"/>
      <c r="K63" s="463"/>
      <c r="L63" s="463"/>
      <c r="M63" s="463"/>
      <c r="N63" s="463"/>
      <c r="O63" s="464"/>
    </row>
    <row r="64" spans="1:15" ht="90.75" customHeight="1">
      <c r="A64" s="737">
        <v>2020122</v>
      </c>
      <c r="B64" s="738"/>
      <c r="C64" s="614" t="s">
        <v>351</v>
      </c>
      <c r="D64" s="484" t="s">
        <v>105</v>
      </c>
      <c r="E64" s="441"/>
      <c r="F64" s="441"/>
      <c r="G64" s="441"/>
      <c r="H64" s="442"/>
      <c r="I64" s="442"/>
      <c r="J64" s="467"/>
      <c r="K64" s="444"/>
      <c r="L64" s="438"/>
      <c r="M64" s="468"/>
      <c r="N64" s="469"/>
      <c r="O64" s="470">
        <f>N70*O70</f>
        <v>90.176000000000002</v>
      </c>
    </row>
    <row r="65" spans="1:15" ht="30">
      <c r="A65" s="417"/>
      <c r="B65" s="417"/>
      <c r="C65" s="471"/>
      <c r="D65" s="472"/>
      <c r="E65" s="418" t="s">
        <v>242</v>
      </c>
      <c r="F65" s="418" t="s">
        <v>243</v>
      </c>
      <c r="G65" s="418"/>
      <c r="H65" s="419"/>
      <c r="I65" s="419"/>
      <c r="J65" s="419"/>
      <c r="K65" s="419"/>
      <c r="L65" s="420"/>
      <c r="M65" s="420"/>
      <c r="N65" s="420"/>
      <c r="O65" s="421"/>
    </row>
    <row r="66" spans="1:15" ht="17.25" customHeight="1">
      <c r="A66" s="406"/>
      <c r="B66" s="407"/>
      <c r="C66" s="732" t="s">
        <v>352</v>
      </c>
      <c r="D66" s="408"/>
      <c r="E66" s="525">
        <v>90</v>
      </c>
      <c r="F66" s="525">
        <v>390</v>
      </c>
      <c r="G66" s="410"/>
      <c r="H66" s="411">
        <v>108.75</v>
      </c>
      <c r="I66" s="412">
        <v>0.6</v>
      </c>
      <c r="J66" s="412">
        <v>0.9</v>
      </c>
      <c r="K66" s="413"/>
      <c r="L66" s="523"/>
      <c r="M66" s="523">
        <f>ROUND(H66*I66*J66,2)</f>
        <v>58.73</v>
      </c>
      <c r="N66" s="414">
        <f t="shared" ref="N66:N68" si="14">ROUND(M66,2)</f>
        <v>58.73</v>
      </c>
      <c r="O66" s="524"/>
    </row>
    <row r="67" spans="1:15" ht="15.75">
      <c r="A67" s="406"/>
      <c r="B67" s="407"/>
      <c r="C67" s="733"/>
      <c r="D67" s="408"/>
      <c r="E67" s="525">
        <v>170</v>
      </c>
      <c r="F67" s="525">
        <v>227.92</v>
      </c>
      <c r="G67" s="410"/>
      <c r="H67" s="411">
        <v>63.88</v>
      </c>
      <c r="I67" s="412">
        <v>0.6</v>
      </c>
      <c r="J67" s="412">
        <v>0.45</v>
      </c>
      <c r="K67" s="413"/>
      <c r="L67" s="523"/>
      <c r="M67" s="523">
        <f t="shared" ref="M67:M68" si="15">ROUND(H67*I67,2)</f>
        <v>38.33</v>
      </c>
      <c r="N67" s="414">
        <f t="shared" si="14"/>
        <v>38.33</v>
      </c>
      <c r="O67" s="524"/>
    </row>
    <row r="68" spans="1:15" ht="15.75">
      <c r="A68" s="406"/>
      <c r="B68" s="407"/>
      <c r="C68" s="409" t="s">
        <v>353</v>
      </c>
      <c r="D68" s="408"/>
      <c r="E68" s="525">
        <v>170</v>
      </c>
      <c r="F68" s="525">
        <v>227.92</v>
      </c>
      <c r="G68" s="410"/>
      <c r="H68" s="411">
        <v>52.2</v>
      </c>
      <c r="I68" s="412">
        <v>0.3</v>
      </c>
      <c r="J68" s="412">
        <v>0.3</v>
      </c>
      <c r="K68" s="413"/>
      <c r="L68" s="523"/>
      <c r="M68" s="523">
        <f t="shared" si="15"/>
        <v>15.66</v>
      </c>
      <c r="N68" s="523">
        <f t="shared" si="14"/>
        <v>15.66</v>
      </c>
      <c r="O68" s="523"/>
    </row>
    <row r="69" spans="1:15" ht="15.75">
      <c r="A69" s="409"/>
      <c r="B69" s="507"/>
      <c r="C69" s="409"/>
      <c r="D69" s="408"/>
      <c r="E69" s="525"/>
      <c r="F69" s="525"/>
      <c r="G69" s="410"/>
      <c r="H69" s="411"/>
      <c r="I69" s="412"/>
      <c r="J69" s="412"/>
      <c r="K69" s="413"/>
      <c r="L69" s="523"/>
      <c r="M69" s="523"/>
      <c r="N69" s="523"/>
      <c r="O69" s="524"/>
    </row>
    <row r="70" spans="1:15" ht="15.75">
      <c r="A70" s="739"/>
      <c r="B70" s="740"/>
      <c r="C70" s="394"/>
      <c r="D70" s="395"/>
      <c r="E70" s="429"/>
      <c r="F70" s="429"/>
      <c r="G70" s="429"/>
      <c r="H70" s="430"/>
      <c r="I70" s="431"/>
      <c r="J70" s="430"/>
      <c r="K70" s="433"/>
      <c r="L70" s="432"/>
      <c r="M70" s="474" t="s">
        <v>122</v>
      </c>
      <c r="N70" s="475">
        <f>SUM(N65:N69)</f>
        <v>112.72</v>
      </c>
      <c r="O70" s="476">
        <v>0.8</v>
      </c>
    </row>
    <row r="71" spans="1:15" ht="79.5" customHeight="1">
      <c r="A71" s="737">
        <v>2020102</v>
      </c>
      <c r="B71" s="738"/>
      <c r="C71" s="614" t="s">
        <v>247</v>
      </c>
      <c r="D71" s="484" t="s">
        <v>105</v>
      </c>
      <c r="E71" s="441"/>
      <c r="F71" s="441"/>
      <c r="G71" s="441"/>
      <c r="H71" s="442"/>
      <c r="I71" s="442"/>
      <c r="J71" s="467"/>
      <c r="K71" s="444"/>
      <c r="L71" s="438"/>
      <c r="M71" s="468"/>
      <c r="N71" s="469"/>
      <c r="O71" s="470">
        <f>N94*O94</f>
        <v>1211.2799999999997</v>
      </c>
    </row>
    <row r="72" spans="1:15" ht="30">
      <c r="A72" s="417"/>
      <c r="B72" s="417"/>
      <c r="C72" s="471"/>
      <c r="D72" s="472"/>
      <c r="E72" s="418" t="s">
        <v>242</v>
      </c>
      <c r="F72" s="418" t="s">
        <v>243</v>
      </c>
      <c r="G72" s="418"/>
      <c r="H72" s="419"/>
      <c r="I72" s="419"/>
      <c r="J72" s="419"/>
      <c r="K72" s="419"/>
      <c r="L72" s="420"/>
      <c r="M72" s="420"/>
      <c r="N72" s="420"/>
      <c r="O72" s="421"/>
    </row>
    <row r="73" spans="1:15" ht="15.75">
      <c r="A73" s="406"/>
      <c r="B73" s="407"/>
      <c r="C73" s="732" t="s">
        <v>350</v>
      </c>
      <c r="D73" s="408"/>
      <c r="E73" s="525">
        <v>0</v>
      </c>
      <c r="F73" s="525">
        <v>20</v>
      </c>
      <c r="G73" s="410"/>
      <c r="H73" s="411">
        <f>-E73+F73</f>
        <v>20</v>
      </c>
      <c r="I73" s="412">
        <v>7.7</v>
      </c>
      <c r="J73" s="412">
        <v>0.45</v>
      </c>
      <c r="K73" s="413"/>
      <c r="L73" s="414"/>
      <c r="M73" s="523">
        <f>ROUND(H73*I73*J73,2)</f>
        <v>69.3</v>
      </c>
      <c r="N73" s="414">
        <f>ROUND(M73,2)</f>
        <v>69.3</v>
      </c>
      <c r="O73" s="404"/>
    </row>
    <row r="74" spans="1:15" ht="15.75">
      <c r="A74" s="406"/>
      <c r="B74" s="407"/>
      <c r="C74" s="734"/>
      <c r="D74" s="408"/>
      <c r="E74" s="525">
        <v>20</v>
      </c>
      <c r="F74" s="525">
        <v>40</v>
      </c>
      <c r="G74" s="410"/>
      <c r="H74" s="411">
        <f t="shared" ref="H74:H77" si="16">-E74+F74</f>
        <v>20</v>
      </c>
      <c r="I74" s="412">
        <v>7.7</v>
      </c>
      <c r="J74" s="412">
        <v>0.45</v>
      </c>
      <c r="K74" s="413"/>
      <c r="L74" s="523"/>
      <c r="M74" s="523">
        <f t="shared" ref="M74:M92" si="17">ROUND(H74*I74*J74,2)</f>
        <v>69.3</v>
      </c>
      <c r="N74" s="414">
        <f t="shared" ref="N74:N92" si="18">ROUND(M74,2)</f>
        <v>69.3</v>
      </c>
      <c r="O74" s="524"/>
    </row>
    <row r="75" spans="1:15" ht="15.75">
      <c r="A75" s="406"/>
      <c r="B75" s="407"/>
      <c r="C75" s="734"/>
      <c r="D75" s="408"/>
      <c r="E75" s="525">
        <v>40</v>
      </c>
      <c r="F75" s="525">
        <v>60</v>
      </c>
      <c r="G75" s="410"/>
      <c r="H75" s="411">
        <f t="shared" si="16"/>
        <v>20</v>
      </c>
      <c r="I75" s="412">
        <v>7.7</v>
      </c>
      <c r="J75" s="412">
        <v>0.45</v>
      </c>
      <c r="K75" s="413"/>
      <c r="L75" s="523"/>
      <c r="M75" s="523">
        <f t="shared" si="17"/>
        <v>69.3</v>
      </c>
      <c r="N75" s="414">
        <f t="shared" si="18"/>
        <v>69.3</v>
      </c>
      <c r="O75" s="524"/>
    </row>
    <row r="76" spans="1:15" ht="15.75">
      <c r="A76" s="406"/>
      <c r="B76" s="407"/>
      <c r="C76" s="734"/>
      <c r="D76" s="408"/>
      <c r="E76" s="525">
        <v>60</v>
      </c>
      <c r="F76" s="525">
        <v>80</v>
      </c>
      <c r="G76" s="410"/>
      <c r="H76" s="411">
        <f t="shared" si="16"/>
        <v>20</v>
      </c>
      <c r="I76" s="412">
        <v>7.7</v>
      </c>
      <c r="J76" s="412">
        <v>0.45</v>
      </c>
      <c r="K76" s="413"/>
      <c r="L76" s="523"/>
      <c r="M76" s="523">
        <f t="shared" si="17"/>
        <v>69.3</v>
      </c>
      <c r="N76" s="414">
        <f t="shared" si="18"/>
        <v>69.3</v>
      </c>
      <c r="O76" s="524"/>
    </row>
    <row r="77" spans="1:15" ht="15.75">
      <c r="A77" s="406"/>
      <c r="B77" s="407"/>
      <c r="C77" s="734"/>
      <c r="D77" s="408"/>
      <c r="E77" s="525">
        <v>80</v>
      </c>
      <c r="F77" s="525">
        <v>100</v>
      </c>
      <c r="G77" s="410"/>
      <c r="H77" s="411">
        <f t="shared" si="16"/>
        <v>20</v>
      </c>
      <c r="I77" s="412">
        <v>7.7</v>
      </c>
      <c r="J77" s="412">
        <v>0.45</v>
      </c>
      <c r="K77" s="413"/>
      <c r="L77" s="523"/>
      <c r="M77" s="523">
        <f t="shared" si="17"/>
        <v>69.3</v>
      </c>
      <c r="N77" s="414">
        <f t="shared" si="18"/>
        <v>69.3</v>
      </c>
      <c r="O77" s="524"/>
    </row>
    <row r="78" spans="1:15" ht="15.75">
      <c r="A78" s="406"/>
      <c r="B78" s="407"/>
      <c r="C78" s="734"/>
      <c r="D78" s="408"/>
      <c r="E78" s="525">
        <v>100</v>
      </c>
      <c r="F78" s="525">
        <v>120</v>
      </c>
      <c r="G78" s="410"/>
      <c r="H78" s="411">
        <f>-E78+F78</f>
        <v>20</v>
      </c>
      <c r="I78" s="412">
        <v>7.7</v>
      </c>
      <c r="J78" s="412">
        <v>0.45</v>
      </c>
      <c r="K78" s="413"/>
      <c r="L78" s="523"/>
      <c r="M78" s="523">
        <f t="shared" si="17"/>
        <v>69.3</v>
      </c>
      <c r="N78" s="414">
        <f t="shared" si="18"/>
        <v>69.3</v>
      </c>
      <c r="O78" s="524"/>
    </row>
    <row r="79" spans="1:15" ht="15.75">
      <c r="A79" s="406"/>
      <c r="B79" s="407"/>
      <c r="C79" s="734"/>
      <c r="D79" s="408"/>
      <c r="E79" s="525">
        <v>120</v>
      </c>
      <c r="F79" s="525">
        <v>140</v>
      </c>
      <c r="G79" s="410"/>
      <c r="H79" s="411">
        <f t="shared" ref="H79:H92" si="19">-E79+F79</f>
        <v>20</v>
      </c>
      <c r="I79" s="412">
        <v>7.7</v>
      </c>
      <c r="J79" s="412">
        <v>0.45</v>
      </c>
      <c r="K79" s="413"/>
      <c r="L79" s="523"/>
      <c r="M79" s="523">
        <f t="shared" si="17"/>
        <v>69.3</v>
      </c>
      <c r="N79" s="414">
        <f t="shared" si="18"/>
        <v>69.3</v>
      </c>
      <c r="O79" s="524"/>
    </row>
    <row r="80" spans="1:15" ht="15.75">
      <c r="A80" s="406"/>
      <c r="B80" s="407"/>
      <c r="C80" s="734"/>
      <c r="D80" s="408"/>
      <c r="E80" s="525">
        <v>140</v>
      </c>
      <c r="F80" s="525">
        <v>160</v>
      </c>
      <c r="G80" s="410"/>
      <c r="H80" s="411">
        <f t="shared" si="19"/>
        <v>20</v>
      </c>
      <c r="I80" s="412">
        <v>7.7</v>
      </c>
      <c r="J80" s="412">
        <v>0.45</v>
      </c>
      <c r="K80" s="413"/>
      <c r="L80" s="523"/>
      <c r="M80" s="523">
        <f t="shared" si="17"/>
        <v>69.3</v>
      </c>
      <c r="N80" s="414">
        <f t="shared" si="18"/>
        <v>69.3</v>
      </c>
      <c r="O80" s="524"/>
    </row>
    <row r="81" spans="1:16" ht="15.75">
      <c r="A81" s="406"/>
      <c r="B81" s="407"/>
      <c r="C81" s="734"/>
      <c r="D81" s="408"/>
      <c r="E81" s="525">
        <v>160</v>
      </c>
      <c r="F81" s="525">
        <v>180</v>
      </c>
      <c r="G81" s="410"/>
      <c r="H81" s="411">
        <f t="shared" si="19"/>
        <v>20</v>
      </c>
      <c r="I81" s="412">
        <v>7.7</v>
      </c>
      <c r="J81" s="412">
        <v>0.45</v>
      </c>
      <c r="K81" s="413"/>
      <c r="L81" s="523"/>
      <c r="M81" s="523">
        <f t="shared" si="17"/>
        <v>69.3</v>
      </c>
      <c r="N81" s="414">
        <f t="shared" si="18"/>
        <v>69.3</v>
      </c>
      <c r="O81" s="524"/>
    </row>
    <row r="82" spans="1:16" ht="15.75">
      <c r="A82" s="406"/>
      <c r="B82" s="407"/>
      <c r="C82" s="734"/>
      <c r="D82" s="408"/>
      <c r="E82" s="525">
        <v>180</v>
      </c>
      <c r="F82" s="525">
        <v>200</v>
      </c>
      <c r="G82" s="410"/>
      <c r="H82" s="411">
        <f t="shared" si="19"/>
        <v>20</v>
      </c>
      <c r="I82" s="412">
        <v>7.7</v>
      </c>
      <c r="J82" s="412">
        <v>0.45</v>
      </c>
      <c r="K82" s="413"/>
      <c r="L82" s="523"/>
      <c r="M82" s="523">
        <f t="shared" si="17"/>
        <v>69.3</v>
      </c>
      <c r="N82" s="414">
        <f t="shared" si="18"/>
        <v>69.3</v>
      </c>
      <c r="O82" s="524"/>
    </row>
    <row r="83" spans="1:16" ht="15.75">
      <c r="A83" s="406"/>
      <c r="B83" s="407"/>
      <c r="C83" s="734"/>
      <c r="D83" s="408"/>
      <c r="E83" s="525">
        <v>200</v>
      </c>
      <c r="F83" s="525">
        <v>220</v>
      </c>
      <c r="G83" s="410"/>
      <c r="H83" s="411">
        <f t="shared" si="19"/>
        <v>20</v>
      </c>
      <c r="I83" s="412">
        <v>7.7</v>
      </c>
      <c r="J83" s="412">
        <v>0.45</v>
      </c>
      <c r="K83" s="413"/>
      <c r="L83" s="523"/>
      <c r="M83" s="523">
        <f t="shared" si="17"/>
        <v>69.3</v>
      </c>
      <c r="N83" s="414">
        <f t="shared" si="18"/>
        <v>69.3</v>
      </c>
      <c r="O83" s="524"/>
    </row>
    <row r="84" spans="1:16" ht="15.75">
      <c r="A84" s="406"/>
      <c r="B84" s="407"/>
      <c r="C84" s="734"/>
      <c r="D84" s="408"/>
      <c r="E84" s="525">
        <v>220</v>
      </c>
      <c r="F84" s="525">
        <v>240</v>
      </c>
      <c r="G84" s="410"/>
      <c r="H84" s="411">
        <f t="shared" si="19"/>
        <v>20</v>
      </c>
      <c r="I84" s="412">
        <v>7.7</v>
      </c>
      <c r="J84" s="412">
        <v>0.45</v>
      </c>
      <c r="K84" s="413"/>
      <c r="L84" s="523"/>
      <c r="M84" s="523">
        <f t="shared" si="17"/>
        <v>69.3</v>
      </c>
      <c r="N84" s="414">
        <f t="shared" si="18"/>
        <v>69.3</v>
      </c>
      <c r="O84" s="524"/>
    </row>
    <row r="85" spans="1:16" ht="15.75">
      <c r="A85" s="406"/>
      <c r="B85" s="407"/>
      <c r="C85" s="734"/>
      <c r="D85" s="408"/>
      <c r="E85" s="525">
        <v>240</v>
      </c>
      <c r="F85" s="525">
        <v>260</v>
      </c>
      <c r="G85" s="410"/>
      <c r="H85" s="411">
        <f t="shared" si="19"/>
        <v>20</v>
      </c>
      <c r="I85" s="412">
        <v>12.25</v>
      </c>
      <c r="J85" s="412">
        <v>0.45</v>
      </c>
      <c r="K85" s="413"/>
      <c r="L85" s="523"/>
      <c r="M85" s="523">
        <f t="shared" si="17"/>
        <v>110.25</v>
      </c>
      <c r="N85" s="414">
        <f t="shared" si="18"/>
        <v>110.25</v>
      </c>
      <c r="O85" s="524"/>
    </row>
    <row r="86" spans="1:16" ht="15.75">
      <c r="A86" s="406"/>
      <c r="B86" s="407"/>
      <c r="C86" s="734"/>
      <c r="D86" s="408"/>
      <c r="E86" s="525">
        <v>260</v>
      </c>
      <c r="F86" s="525">
        <v>280</v>
      </c>
      <c r="G86" s="410"/>
      <c r="H86" s="411">
        <f t="shared" si="19"/>
        <v>20</v>
      </c>
      <c r="I86" s="412">
        <v>7.7</v>
      </c>
      <c r="J86" s="412">
        <v>0.45</v>
      </c>
      <c r="K86" s="413"/>
      <c r="L86" s="523"/>
      <c r="M86" s="523">
        <f t="shared" si="17"/>
        <v>69.3</v>
      </c>
      <c r="N86" s="414">
        <f t="shared" si="18"/>
        <v>69.3</v>
      </c>
      <c r="O86" s="524"/>
    </row>
    <row r="87" spans="1:16" ht="15.75">
      <c r="A87" s="406"/>
      <c r="B87" s="407"/>
      <c r="C87" s="734"/>
      <c r="D87" s="408"/>
      <c r="E87" s="525">
        <v>280</v>
      </c>
      <c r="F87" s="525">
        <v>300</v>
      </c>
      <c r="G87" s="410"/>
      <c r="H87" s="411">
        <f t="shared" si="19"/>
        <v>20</v>
      </c>
      <c r="I87" s="412">
        <v>7.7</v>
      </c>
      <c r="J87" s="412">
        <v>0.45</v>
      </c>
      <c r="K87" s="413"/>
      <c r="L87" s="523"/>
      <c r="M87" s="523">
        <f t="shared" si="17"/>
        <v>69.3</v>
      </c>
      <c r="N87" s="414">
        <f t="shared" si="18"/>
        <v>69.3</v>
      </c>
      <c r="O87" s="524"/>
    </row>
    <row r="88" spans="1:16" ht="15.75">
      <c r="A88" s="406"/>
      <c r="B88" s="407"/>
      <c r="C88" s="734"/>
      <c r="D88" s="408"/>
      <c r="E88" s="525">
        <v>300</v>
      </c>
      <c r="F88" s="525">
        <v>320</v>
      </c>
      <c r="G88" s="410"/>
      <c r="H88" s="411">
        <f t="shared" si="19"/>
        <v>20</v>
      </c>
      <c r="I88" s="412">
        <v>7.7</v>
      </c>
      <c r="J88" s="412">
        <v>0.45</v>
      </c>
      <c r="K88" s="413"/>
      <c r="L88" s="523"/>
      <c r="M88" s="523">
        <f t="shared" si="17"/>
        <v>69.3</v>
      </c>
      <c r="N88" s="414">
        <f t="shared" si="18"/>
        <v>69.3</v>
      </c>
      <c r="O88" s="524"/>
    </row>
    <row r="89" spans="1:16" ht="15.75">
      <c r="A89" s="406"/>
      <c r="B89" s="407"/>
      <c r="C89" s="734"/>
      <c r="D89" s="408"/>
      <c r="E89" s="525">
        <v>320</v>
      </c>
      <c r="F89" s="525">
        <v>340</v>
      </c>
      <c r="G89" s="410"/>
      <c r="H89" s="411">
        <f t="shared" si="19"/>
        <v>20</v>
      </c>
      <c r="I89" s="412">
        <v>7.7</v>
      </c>
      <c r="J89" s="412">
        <v>0.45</v>
      </c>
      <c r="K89" s="413"/>
      <c r="L89" s="523"/>
      <c r="M89" s="523">
        <f t="shared" si="17"/>
        <v>69.3</v>
      </c>
      <c r="N89" s="414">
        <f t="shared" si="18"/>
        <v>69.3</v>
      </c>
      <c r="O89" s="524"/>
    </row>
    <row r="90" spans="1:16" ht="15.75">
      <c r="A90" s="406"/>
      <c r="B90" s="407"/>
      <c r="C90" s="734"/>
      <c r="D90" s="408"/>
      <c r="E90" s="525">
        <v>340</v>
      </c>
      <c r="F90" s="525">
        <v>360</v>
      </c>
      <c r="G90" s="410"/>
      <c r="H90" s="411">
        <f t="shared" si="19"/>
        <v>20</v>
      </c>
      <c r="I90" s="412">
        <v>12.25</v>
      </c>
      <c r="J90" s="412">
        <v>0.45</v>
      </c>
      <c r="K90" s="413"/>
      <c r="L90" s="523"/>
      <c r="M90" s="523">
        <f t="shared" si="17"/>
        <v>110.25</v>
      </c>
      <c r="N90" s="414">
        <f t="shared" si="18"/>
        <v>110.25</v>
      </c>
      <c r="O90" s="524"/>
    </row>
    <row r="91" spans="1:16" ht="15.75">
      <c r="A91" s="406"/>
      <c r="B91" s="407"/>
      <c r="C91" s="734"/>
      <c r="D91" s="408"/>
      <c r="E91" s="525">
        <v>360</v>
      </c>
      <c r="F91" s="525">
        <v>380</v>
      </c>
      <c r="G91" s="410"/>
      <c r="H91" s="411">
        <f t="shared" si="19"/>
        <v>20</v>
      </c>
      <c r="I91" s="412">
        <v>7.7</v>
      </c>
      <c r="J91" s="412">
        <v>0.45</v>
      </c>
      <c r="K91" s="413"/>
      <c r="L91" s="523"/>
      <c r="M91" s="523">
        <f t="shared" si="17"/>
        <v>69.3</v>
      </c>
      <c r="N91" s="414">
        <f t="shared" si="18"/>
        <v>69.3</v>
      </c>
      <c r="O91" s="524"/>
    </row>
    <row r="92" spans="1:16" ht="15.75">
      <c r="A92" s="406"/>
      <c r="B92" s="407"/>
      <c r="C92" s="733"/>
      <c r="D92" s="408"/>
      <c r="E92" s="525">
        <v>380</v>
      </c>
      <c r="F92" s="525">
        <v>400</v>
      </c>
      <c r="G92" s="410"/>
      <c r="H92" s="411">
        <f t="shared" si="19"/>
        <v>20</v>
      </c>
      <c r="I92" s="412">
        <v>7.7</v>
      </c>
      <c r="J92" s="412">
        <v>0.75</v>
      </c>
      <c r="K92" s="413"/>
      <c r="L92" s="523"/>
      <c r="M92" s="523">
        <f t="shared" si="17"/>
        <v>115.5</v>
      </c>
      <c r="N92" s="414">
        <f t="shared" si="18"/>
        <v>115.5</v>
      </c>
      <c r="O92" s="524"/>
    </row>
    <row r="93" spans="1:16" ht="15.75">
      <c r="A93" s="409"/>
      <c r="B93" s="507"/>
      <c r="C93" s="409"/>
      <c r="D93" s="408"/>
      <c r="E93" s="525"/>
      <c r="F93" s="525"/>
      <c r="G93" s="410"/>
      <c r="H93" s="411"/>
      <c r="I93" s="412"/>
      <c r="J93" s="412"/>
      <c r="K93" s="413"/>
      <c r="L93" s="523"/>
      <c r="M93" s="523"/>
      <c r="N93" s="523"/>
      <c r="O93" s="524"/>
      <c r="P93">
        <f>N93*0.8</f>
        <v>0</v>
      </c>
    </row>
    <row r="94" spans="1:16" ht="15.75">
      <c r="A94" s="739"/>
      <c r="B94" s="740"/>
      <c r="C94" s="394"/>
      <c r="D94" s="395"/>
      <c r="E94" s="429"/>
      <c r="F94" s="429"/>
      <c r="G94" s="429"/>
      <c r="H94" s="430"/>
      <c r="I94" s="431"/>
      <c r="J94" s="430"/>
      <c r="K94" s="433"/>
      <c r="L94" s="432"/>
      <c r="M94" s="474" t="s">
        <v>122</v>
      </c>
      <c r="N94" s="475">
        <f>SUM(N72:N93)</f>
        <v>1514.0999999999997</v>
      </c>
      <c r="O94" s="476">
        <v>0.8</v>
      </c>
    </row>
    <row r="95" spans="1:16" ht="81.75" customHeight="1">
      <c r="A95" s="737">
        <v>2020103</v>
      </c>
      <c r="B95" s="738"/>
      <c r="C95" s="614" t="s">
        <v>246</v>
      </c>
      <c r="D95" s="484" t="s">
        <v>105</v>
      </c>
      <c r="E95" s="441"/>
      <c r="F95" s="441"/>
      <c r="G95" s="441"/>
      <c r="H95" s="442"/>
      <c r="I95" s="442"/>
      <c r="J95" s="467"/>
      <c r="K95" s="444"/>
      <c r="L95" s="438"/>
      <c r="M95" s="468"/>
      <c r="N95" s="469"/>
      <c r="O95" s="470">
        <f>N118*O118</f>
        <v>302.81999999999994</v>
      </c>
      <c r="P95" s="609" t="s">
        <v>346</v>
      </c>
    </row>
    <row r="96" spans="1:16" ht="30">
      <c r="A96" s="417"/>
      <c r="B96" s="417"/>
      <c r="C96" s="465"/>
      <c r="D96" s="402"/>
      <c r="E96" s="403" t="s">
        <v>242</v>
      </c>
      <c r="F96" s="403" t="s">
        <v>243</v>
      </c>
      <c r="G96" s="403"/>
      <c r="H96" s="404"/>
      <c r="I96" s="404"/>
      <c r="J96" s="404"/>
      <c r="K96" s="404"/>
      <c r="L96" s="405"/>
      <c r="M96" s="405"/>
      <c r="N96" s="405"/>
      <c r="O96" s="421"/>
    </row>
    <row r="97" spans="1:15" ht="15.75">
      <c r="A97" s="406"/>
      <c r="B97" s="407"/>
      <c r="C97" s="732" t="s">
        <v>350</v>
      </c>
      <c r="D97" s="408"/>
      <c r="E97" s="525">
        <v>0</v>
      </c>
      <c r="F97" s="525">
        <v>20</v>
      </c>
      <c r="G97" s="410"/>
      <c r="H97" s="411">
        <f>-E97+F97</f>
        <v>20</v>
      </c>
      <c r="I97" s="412">
        <v>7.7</v>
      </c>
      <c r="J97" s="412">
        <v>0.45</v>
      </c>
      <c r="K97" s="413"/>
      <c r="L97" s="414"/>
      <c r="M97" s="523">
        <f>ROUND(H97*I97*J97,2)</f>
        <v>69.3</v>
      </c>
      <c r="N97" s="414">
        <f>ROUND(M97,2)</f>
        <v>69.3</v>
      </c>
      <c r="O97" s="404"/>
    </row>
    <row r="98" spans="1:15" ht="15.75">
      <c r="A98" s="406"/>
      <c r="B98" s="407"/>
      <c r="C98" s="734"/>
      <c r="D98" s="408"/>
      <c r="E98" s="525">
        <v>20</v>
      </c>
      <c r="F98" s="525">
        <v>40</v>
      </c>
      <c r="G98" s="410"/>
      <c r="H98" s="411">
        <f t="shared" ref="H98:H101" si="20">-E98+F98</f>
        <v>20</v>
      </c>
      <c r="I98" s="412">
        <v>7.7</v>
      </c>
      <c r="J98" s="412">
        <v>0.45</v>
      </c>
      <c r="K98" s="413"/>
      <c r="L98" s="523"/>
      <c r="M98" s="523">
        <f t="shared" ref="M98:M116" si="21">ROUND(H98*I98*J98,2)</f>
        <v>69.3</v>
      </c>
      <c r="N98" s="414">
        <f t="shared" ref="N98:N116" si="22">ROUND(M98,2)</f>
        <v>69.3</v>
      </c>
      <c r="O98" s="524"/>
    </row>
    <row r="99" spans="1:15" ht="15.75">
      <c r="A99" s="406"/>
      <c r="B99" s="407"/>
      <c r="C99" s="734"/>
      <c r="D99" s="408"/>
      <c r="E99" s="525">
        <v>40</v>
      </c>
      <c r="F99" s="525">
        <v>60</v>
      </c>
      <c r="G99" s="410"/>
      <c r="H99" s="411">
        <f t="shared" si="20"/>
        <v>20</v>
      </c>
      <c r="I99" s="412">
        <v>7.7</v>
      </c>
      <c r="J99" s="412">
        <v>0.45</v>
      </c>
      <c r="K99" s="413"/>
      <c r="L99" s="523"/>
      <c r="M99" s="523">
        <f t="shared" si="21"/>
        <v>69.3</v>
      </c>
      <c r="N99" s="414">
        <f t="shared" si="22"/>
        <v>69.3</v>
      </c>
      <c r="O99" s="524"/>
    </row>
    <row r="100" spans="1:15" ht="15.75">
      <c r="A100" s="406"/>
      <c r="B100" s="407"/>
      <c r="C100" s="734"/>
      <c r="D100" s="408"/>
      <c r="E100" s="525">
        <v>60</v>
      </c>
      <c r="F100" s="525">
        <v>80</v>
      </c>
      <c r="G100" s="410"/>
      <c r="H100" s="411">
        <f t="shared" si="20"/>
        <v>20</v>
      </c>
      <c r="I100" s="412">
        <v>7.7</v>
      </c>
      <c r="J100" s="412">
        <v>0.45</v>
      </c>
      <c r="K100" s="413"/>
      <c r="L100" s="523"/>
      <c r="M100" s="523">
        <f t="shared" si="21"/>
        <v>69.3</v>
      </c>
      <c r="N100" s="414">
        <f t="shared" si="22"/>
        <v>69.3</v>
      </c>
      <c r="O100" s="524"/>
    </row>
    <row r="101" spans="1:15" ht="15.75">
      <c r="A101" s="406"/>
      <c r="B101" s="407"/>
      <c r="C101" s="734"/>
      <c r="D101" s="408"/>
      <c r="E101" s="525">
        <v>80</v>
      </c>
      <c r="F101" s="525">
        <v>100</v>
      </c>
      <c r="G101" s="410"/>
      <c r="H101" s="411">
        <f t="shared" si="20"/>
        <v>20</v>
      </c>
      <c r="I101" s="412">
        <v>7.7</v>
      </c>
      <c r="J101" s="412">
        <v>0.45</v>
      </c>
      <c r="K101" s="413"/>
      <c r="L101" s="523"/>
      <c r="M101" s="523">
        <f t="shared" si="21"/>
        <v>69.3</v>
      </c>
      <c r="N101" s="414">
        <f t="shared" si="22"/>
        <v>69.3</v>
      </c>
      <c r="O101" s="524"/>
    </row>
    <row r="102" spans="1:15" ht="15.75">
      <c r="A102" s="406"/>
      <c r="B102" s="407"/>
      <c r="C102" s="734"/>
      <c r="D102" s="408"/>
      <c r="E102" s="525">
        <v>100</v>
      </c>
      <c r="F102" s="525">
        <v>120</v>
      </c>
      <c r="G102" s="410"/>
      <c r="H102" s="411">
        <f>-E102+F102</f>
        <v>20</v>
      </c>
      <c r="I102" s="412">
        <v>7.7</v>
      </c>
      <c r="J102" s="412">
        <v>0.45</v>
      </c>
      <c r="K102" s="413"/>
      <c r="L102" s="523"/>
      <c r="M102" s="523">
        <f t="shared" si="21"/>
        <v>69.3</v>
      </c>
      <c r="N102" s="414">
        <f t="shared" si="22"/>
        <v>69.3</v>
      </c>
      <c r="O102" s="524"/>
    </row>
    <row r="103" spans="1:15" ht="15.75">
      <c r="A103" s="406"/>
      <c r="B103" s="407"/>
      <c r="C103" s="734"/>
      <c r="D103" s="408"/>
      <c r="E103" s="525">
        <v>120</v>
      </c>
      <c r="F103" s="525">
        <v>140</v>
      </c>
      <c r="G103" s="410"/>
      <c r="H103" s="411">
        <f t="shared" ref="H103:H116" si="23">-E103+F103</f>
        <v>20</v>
      </c>
      <c r="I103" s="412">
        <v>7.7</v>
      </c>
      <c r="J103" s="412">
        <v>0.45</v>
      </c>
      <c r="K103" s="413"/>
      <c r="L103" s="523"/>
      <c r="M103" s="523">
        <f t="shared" si="21"/>
        <v>69.3</v>
      </c>
      <c r="N103" s="414">
        <f t="shared" si="22"/>
        <v>69.3</v>
      </c>
      <c r="O103" s="524"/>
    </row>
    <row r="104" spans="1:15" ht="15.75">
      <c r="A104" s="406"/>
      <c r="B104" s="407"/>
      <c r="C104" s="734"/>
      <c r="D104" s="408"/>
      <c r="E104" s="525">
        <v>140</v>
      </c>
      <c r="F104" s="525">
        <v>160</v>
      </c>
      <c r="G104" s="410"/>
      <c r="H104" s="411">
        <f t="shared" si="23"/>
        <v>20</v>
      </c>
      <c r="I104" s="412">
        <v>7.7</v>
      </c>
      <c r="J104" s="412">
        <v>0.45</v>
      </c>
      <c r="K104" s="413"/>
      <c r="L104" s="523"/>
      <c r="M104" s="523">
        <f t="shared" si="21"/>
        <v>69.3</v>
      </c>
      <c r="N104" s="414">
        <f t="shared" si="22"/>
        <v>69.3</v>
      </c>
      <c r="O104" s="524"/>
    </row>
    <row r="105" spans="1:15" ht="15.75">
      <c r="A105" s="406"/>
      <c r="B105" s="407"/>
      <c r="C105" s="734"/>
      <c r="D105" s="408"/>
      <c r="E105" s="525">
        <v>160</v>
      </c>
      <c r="F105" s="525">
        <v>180</v>
      </c>
      <c r="G105" s="410"/>
      <c r="H105" s="411">
        <f t="shared" si="23"/>
        <v>20</v>
      </c>
      <c r="I105" s="412">
        <v>7.7</v>
      </c>
      <c r="J105" s="412">
        <v>0.45</v>
      </c>
      <c r="K105" s="413"/>
      <c r="L105" s="523"/>
      <c r="M105" s="523">
        <f t="shared" si="21"/>
        <v>69.3</v>
      </c>
      <c r="N105" s="414">
        <f t="shared" si="22"/>
        <v>69.3</v>
      </c>
      <c r="O105" s="524"/>
    </row>
    <row r="106" spans="1:15" ht="15.75">
      <c r="A106" s="406"/>
      <c r="B106" s="407"/>
      <c r="C106" s="734"/>
      <c r="D106" s="408"/>
      <c r="E106" s="525">
        <v>180</v>
      </c>
      <c r="F106" s="525">
        <v>200</v>
      </c>
      <c r="G106" s="410"/>
      <c r="H106" s="411">
        <f t="shared" si="23"/>
        <v>20</v>
      </c>
      <c r="I106" s="412">
        <v>7.7</v>
      </c>
      <c r="J106" s="412">
        <v>0.45</v>
      </c>
      <c r="K106" s="413"/>
      <c r="L106" s="523"/>
      <c r="M106" s="523">
        <f t="shared" si="21"/>
        <v>69.3</v>
      </c>
      <c r="N106" s="414">
        <f t="shared" si="22"/>
        <v>69.3</v>
      </c>
      <c r="O106" s="524"/>
    </row>
    <row r="107" spans="1:15" ht="15.75">
      <c r="A107" s="406"/>
      <c r="B107" s="407"/>
      <c r="C107" s="734"/>
      <c r="D107" s="408"/>
      <c r="E107" s="525">
        <v>200</v>
      </c>
      <c r="F107" s="525">
        <v>220</v>
      </c>
      <c r="G107" s="410"/>
      <c r="H107" s="411">
        <f t="shared" si="23"/>
        <v>20</v>
      </c>
      <c r="I107" s="412">
        <v>7.7</v>
      </c>
      <c r="J107" s="412">
        <v>0.45</v>
      </c>
      <c r="K107" s="413"/>
      <c r="L107" s="523"/>
      <c r="M107" s="523">
        <f t="shared" si="21"/>
        <v>69.3</v>
      </c>
      <c r="N107" s="414">
        <f t="shared" si="22"/>
        <v>69.3</v>
      </c>
      <c r="O107" s="524"/>
    </row>
    <row r="108" spans="1:15" ht="15.75">
      <c r="A108" s="406"/>
      <c r="B108" s="407"/>
      <c r="C108" s="734"/>
      <c r="D108" s="408"/>
      <c r="E108" s="525">
        <v>220</v>
      </c>
      <c r="F108" s="525">
        <v>240</v>
      </c>
      <c r="G108" s="410"/>
      <c r="H108" s="411">
        <f t="shared" si="23"/>
        <v>20</v>
      </c>
      <c r="I108" s="412">
        <v>7.7</v>
      </c>
      <c r="J108" s="412">
        <v>0.45</v>
      </c>
      <c r="K108" s="413"/>
      <c r="L108" s="523"/>
      <c r="M108" s="523">
        <f t="shared" si="21"/>
        <v>69.3</v>
      </c>
      <c r="N108" s="414">
        <f t="shared" si="22"/>
        <v>69.3</v>
      </c>
      <c r="O108" s="524"/>
    </row>
    <row r="109" spans="1:15" ht="15.75">
      <c r="A109" s="406"/>
      <c r="B109" s="407"/>
      <c r="C109" s="734"/>
      <c r="D109" s="408"/>
      <c r="E109" s="525">
        <v>240</v>
      </c>
      <c r="F109" s="525">
        <v>260</v>
      </c>
      <c r="G109" s="410"/>
      <c r="H109" s="411">
        <f t="shared" si="23"/>
        <v>20</v>
      </c>
      <c r="I109" s="412">
        <v>12.25</v>
      </c>
      <c r="J109" s="412">
        <v>0.45</v>
      </c>
      <c r="K109" s="413"/>
      <c r="L109" s="523"/>
      <c r="M109" s="523">
        <f t="shared" si="21"/>
        <v>110.25</v>
      </c>
      <c r="N109" s="414">
        <f t="shared" si="22"/>
        <v>110.25</v>
      </c>
      <c r="O109" s="524"/>
    </row>
    <row r="110" spans="1:15" ht="15.75">
      <c r="A110" s="406"/>
      <c r="B110" s="407"/>
      <c r="C110" s="734"/>
      <c r="D110" s="408"/>
      <c r="E110" s="525">
        <v>260</v>
      </c>
      <c r="F110" s="525">
        <v>280</v>
      </c>
      <c r="G110" s="410"/>
      <c r="H110" s="411">
        <f t="shared" si="23"/>
        <v>20</v>
      </c>
      <c r="I110" s="412">
        <v>7.7</v>
      </c>
      <c r="J110" s="412">
        <v>0.45</v>
      </c>
      <c r="K110" s="413"/>
      <c r="L110" s="523"/>
      <c r="M110" s="523">
        <f t="shared" si="21"/>
        <v>69.3</v>
      </c>
      <c r="N110" s="414">
        <f t="shared" si="22"/>
        <v>69.3</v>
      </c>
      <c r="O110" s="524"/>
    </row>
    <row r="111" spans="1:15" ht="15.75">
      <c r="A111" s="406"/>
      <c r="B111" s="407"/>
      <c r="C111" s="734"/>
      <c r="D111" s="408"/>
      <c r="E111" s="525">
        <v>280</v>
      </c>
      <c r="F111" s="525">
        <v>300</v>
      </c>
      <c r="G111" s="410"/>
      <c r="H111" s="411">
        <f t="shared" si="23"/>
        <v>20</v>
      </c>
      <c r="I111" s="412">
        <v>7.7</v>
      </c>
      <c r="J111" s="412">
        <v>0.45</v>
      </c>
      <c r="K111" s="413"/>
      <c r="L111" s="523"/>
      <c r="M111" s="523">
        <f t="shared" si="21"/>
        <v>69.3</v>
      </c>
      <c r="N111" s="414">
        <f t="shared" si="22"/>
        <v>69.3</v>
      </c>
      <c r="O111" s="524"/>
    </row>
    <row r="112" spans="1:15" ht="15.75">
      <c r="A112" s="406"/>
      <c r="B112" s="407"/>
      <c r="C112" s="734"/>
      <c r="D112" s="408"/>
      <c r="E112" s="525">
        <v>300</v>
      </c>
      <c r="F112" s="525">
        <v>320</v>
      </c>
      <c r="G112" s="410"/>
      <c r="H112" s="411">
        <f t="shared" si="23"/>
        <v>20</v>
      </c>
      <c r="I112" s="412">
        <v>7.7</v>
      </c>
      <c r="J112" s="412">
        <v>0.45</v>
      </c>
      <c r="K112" s="413"/>
      <c r="L112" s="523"/>
      <c r="M112" s="523">
        <f t="shared" si="21"/>
        <v>69.3</v>
      </c>
      <c r="N112" s="414">
        <f t="shared" si="22"/>
        <v>69.3</v>
      </c>
      <c r="O112" s="524"/>
    </row>
    <row r="113" spans="1:15" ht="15.75">
      <c r="A113" s="406"/>
      <c r="B113" s="407"/>
      <c r="C113" s="734"/>
      <c r="D113" s="408"/>
      <c r="E113" s="525">
        <v>320</v>
      </c>
      <c r="F113" s="525">
        <v>340</v>
      </c>
      <c r="G113" s="410"/>
      <c r="H113" s="411">
        <f t="shared" si="23"/>
        <v>20</v>
      </c>
      <c r="I113" s="412">
        <v>7.7</v>
      </c>
      <c r="J113" s="412">
        <v>0.45</v>
      </c>
      <c r="K113" s="413"/>
      <c r="L113" s="523"/>
      <c r="M113" s="523">
        <f t="shared" si="21"/>
        <v>69.3</v>
      </c>
      <c r="N113" s="414">
        <f t="shared" si="22"/>
        <v>69.3</v>
      </c>
      <c r="O113" s="524"/>
    </row>
    <row r="114" spans="1:15" ht="15.75">
      <c r="A114" s="406"/>
      <c r="B114" s="407"/>
      <c r="C114" s="734"/>
      <c r="D114" s="408"/>
      <c r="E114" s="525">
        <v>340</v>
      </c>
      <c r="F114" s="525">
        <v>360</v>
      </c>
      <c r="G114" s="410"/>
      <c r="H114" s="411">
        <f t="shared" si="23"/>
        <v>20</v>
      </c>
      <c r="I114" s="412">
        <v>12.25</v>
      </c>
      <c r="J114" s="412">
        <v>0.45</v>
      </c>
      <c r="K114" s="413"/>
      <c r="L114" s="523"/>
      <c r="M114" s="523">
        <f t="shared" si="21"/>
        <v>110.25</v>
      </c>
      <c r="N114" s="414">
        <f t="shared" si="22"/>
        <v>110.25</v>
      </c>
      <c r="O114" s="524"/>
    </row>
    <row r="115" spans="1:15" ht="15.75">
      <c r="A115" s="406"/>
      <c r="B115" s="407"/>
      <c r="C115" s="734"/>
      <c r="D115" s="408"/>
      <c r="E115" s="525">
        <v>360</v>
      </c>
      <c r="F115" s="525">
        <v>380</v>
      </c>
      <c r="G115" s="410"/>
      <c r="H115" s="411">
        <f t="shared" si="23"/>
        <v>20</v>
      </c>
      <c r="I115" s="412">
        <v>7.7</v>
      </c>
      <c r="J115" s="412">
        <v>0.45</v>
      </c>
      <c r="K115" s="413"/>
      <c r="L115" s="523"/>
      <c r="M115" s="523">
        <f t="shared" si="21"/>
        <v>69.3</v>
      </c>
      <c r="N115" s="414">
        <f t="shared" si="22"/>
        <v>69.3</v>
      </c>
      <c r="O115" s="524"/>
    </row>
    <row r="116" spans="1:15" ht="15.75">
      <c r="A116" s="406"/>
      <c r="B116" s="407"/>
      <c r="C116" s="733"/>
      <c r="D116" s="408"/>
      <c r="E116" s="525">
        <v>380</v>
      </c>
      <c r="F116" s="525">
        <v>400</v>
      </c>
      <c r="G116" s="410"/>
      <c r="H116" s="411">
        <f t="shared" si="23"/>
        <v>20</v>
      </c>
      <c r="I116" s="412">
        <v>7.7</v>
      </c>
      <c r="J116" s="412">
        <v>0.75</v>
      </c>
      <c r="K116" s="413"/>
      <c r="L116" s="523"/>
      <c r="M116" s="523">
        <f t="shared" si="21"/>
        <v>115.5</v>
      </c>
      <c r="N116" s="414">
        <f t="shared" si="22"/>
        <v>115.5</v>
      </c>
      <c r="O116" s="524"/>
    </row>
    <row r="117" spans="1:15" ht="15.75">
      <c r="A117" s="409"/>
      <c r="B117" s="507"/>
      <c r="C117" s="608"/>
      <c r="D117" s="408"/>
      <c r="E117" s="525"/>
      <c r="F117" s="525"/>
      <c r="G117" s="410"/>
      <c r="H117" s="411"/>
      <c r="I117" s="412"/>
      <c r="J117" s="412"/>
      <c r="K117" s="413"/>
      <c r="L117" s="523"/>
      <c r="M117" s="523"/>
      <c r="N117" s="523"/>
      <c r="O117" s="524"/>
    </row>
    <row r="118" spans="1:15" ht="15.75">
      <c r="A118" s="743"/>
      <c r="B118" s="744"/>
      <c r="C118" s="480"/>
      <c r="D118" s="481"/>
      <c r="E118" s="429"/>
      <c r="F118" s="429"/>
      <c r="G118" s="429"/>
      <c r="H118" s="430"/>
      <c r="I118" s="431"/>
      <c r="J118" s="430"/>
      <c r="K118" s="433"/>
      <c r="L118" s="432"/>
      <c r="M118" s="474" t="s">
        <v>122</v>
      </c>
      <c r="N118" s="475">
        <f>SUM(N96:N117)</f>
        <v>1514.0999999999997</v>
      </c>
      <c r="O118" s="476">
        <v>0.2</v>
      </c>
    </row>
    <row r="119" spans="1:15" ht="90.75" customHeight="1">
      <c r="A119" s="737">
        <v>2030017</v>
      </c>
      <c r="B119" s="738"/>
      <c r="C119" s="483" t="s">
        <v>248</v>
      </c>
      <c r="D119" s="484" t="s">
        <v>105</v>
      </c>
      <c r="E119" s="485"/>
      <c r="F119" s="486"/>
      <c r="G119" s="486"/>
      <c r="H119" s="486"/>
      <c r="I119" s="486"/>
      <c r="J119" s="485"/>
      <c r="K119" s="485"/>
      <c r="L119" s="485"/>
      <c r="M119" s="485"/>
      <c r="N119" s="485"/>
      <c r="O119" s="487">
        <f>N125</f>
        <v>2385.08</v>
      </c>
    </row>
    <row r="120" spans="1:15" ht="15.75">
      <c r="A120" s="488"/>
      <c r="B120" s="489"/>
      <c r="C120" s="491"/>
      <c r="D120" s="492"/>
      <c r="E120" s="497"/>
      <c r="F120" s="493"/>
      <c r="G120" s="494"/>
      <c r="H120" s="495"/>
      <c r="I120" s="494"/>
      <c r="J120" s="446"/>
      <c r="K120" s="446"/>
      <c r="L120" s="496" t="s">
        <v>354</v>
      </c>
      <c r="M120" s="425">
        <f>O64</f>
        <v>90.176000000000002</v>
      </c>
      <c r="N120" s="414">
        <f t="shared" ref="N120" si="24">ROUND(M120,2)</f>
        <v>90.18</v>
      </c>
      <c r="O120" s="403"/>
    </row>
    <row r="121" spans="1:15" ht="15.75">
      <c r="A121" s="488"/>
      <c r="B121" s="489"/>
      <c r="C121" s="491"/>
      <c r="D121" s="492"/>
      <c r="E121" s="445"/>
      <c r="F121" s="493"/>
      <c r="G121" s="494"/>
      <c r="H121" s="495"/>
      <c r="I121" s="494"/>
      <c r="J121" s="446"/>
      <c r="K121" s="446"/>
      <c r="L121" s="496" t="s">
        <v>344</v>
      </c>
      <c r="M121" s="425">
        <f>O71</f>
        <v>1211.2799999999997</v>
      </c>
      <c r="N121" s="414">
        <f t="shared" ref="N121:N123" si="25">ROUND(M121,2)</f>
        <v>1211.28</v>
      </c>
      <c r="O121" s="403"/>
    </row>
    <row r="122" spans="1:15" ht="15.75">
      <c r="A122" s="488"/>
      <c r="B122" s="489"/>
      <c r="C122" s="491"/>
      <c r="D122" s="492"/>
      <c r="E122" s="497"/>
      <c r="F122" s="493"/>
      <c r="G122" s="494"/>
      <c r="H122" s="495"/>
      <c r="I122" s="494"/>
      <c r="J122" s="446"/>
      <c r="K122" s="446"/>
      <c r="L122" s="496" t="s">
        <v>345</v>
      </c>
      <c r="M122" s="425">
        <f>O95</f>
        <v>302.81999999999994</v>
      </c>
      <c r="N122" s="414">
        <f t="shared" si="25"/>
        <v>302.82</v>
      </c>
      <c r="O122" s="403"/>
    </row>
    <row r="123" spans="1:15" ht="15.75">
      <c r="A123" s="488"/>
      <c r="B123" s="489"/>
      <c r="C123" s="491"/>
      <c r="D123" s="492"/>
      <c r="E123" s="497"/>
      <c r="F123" s="498"/>
      <c r="G123" s="498"/>
      <c r="H123" s="496"/>
      <c r="I123" s="499"/>
      <c r="J123" s="446"/>
      <c r="K123" s="446"/>
      <c r="L123" s="496" t="s">
        <v>300</v>
      </c>
      <c r="M123" s="425">
        <f>O47</f>
        <v>780.8</v>
      </c>
      <c r="N123" s="414">
        <f t="shared" si="25"/>
        <v>780.8</v>
      </c>
      <c r="O123" s="403"/>
    </row>
    <row r="124" spans="1:15" ht="15.75">
      <c r="A124" s="488"/>
      <c r="B124" s="489"/>
      <c r="C124" s="441"/>
      <c r="D124" s="490"/>
      <c r="E124" s="478"/>
      <c r="F124" s="486"/>
      <c r="G124" s="486"/>
      <c r="H124" s="486"/>
      <c r="I124" s="486"/>
      <c r="J124" s="438"/>
      <c r="K124" s="438"/>
      <c r="L124" s="438"/>
      <c r="M124" s="438"/>
      <c r="N124" s="438"/>
      <c r="O124" s="403"/>
    </row>
    <row r="125" spans="1:15" ht="15.75">
      <c r="A125" s="739"/>
      <c r="B125" s="740"/>
      <c r="C125" s="394"/>
      <c r="D125" s="395"/>
      <c r="E125" s="396"/>
      <c r="F125" s="396"/>
      <c r="G125" s="396"/>
      <c r="H125" s="432"/>
      <c r="I125" s="432"/>
      <c r="J125" s="432"/>
      <c r="K125" s="432"/>
      <c r="L125" s="432"/>
      <c r="M125" s="474" t="s">
        <v>122</v>
      </c>
      <c r="N125" s="475">
        <f>SUM(N120:N124)</f>
        <v>2385.08</v>
      </c>
      <c r="O125" s="500"/>
    </row>
    <row r="126" spans="1:15" ht="60" customHeight="1">
      <c r="A126" s="737">
        <v>2030082</v>
      </c>
      <c r="B126" s="738"/>
      <c r="C126" s="483" t="s">
        <v>249</v>
      </c>
      <c r="D126" s="484" t="s">
        <v>111</v>
      </c>
      <c r="E126" s="485"/>
      <c r="F126" s="485"/>
      <c r="G126" s="485"/>
      <c r="H126" s="485"/>
      <c r="I126" s="485"/>
      <c r="J126" s="467"/>
      <c r="K126" s="485"/>
      <c r="L126" s="485"/>
      <c r="M126" s="485"/>
      <c r="N126" s="485"/>
      <c r="O126" s="487">
        <f>N130</f>
        <v>6678.22</v>
      </c>
    </row>
    <row r="127" spans="1:15" ht="15.75">
      <c r="A127" s="488"/>
      <c r="B127" s="501"/>
      <c r="C127" s="465"/>
      <c r="D127" s="490"/>
      <c r="E127" s="386"/>
      <c r="F127" s="409"/>
      <c r="G127" s="409"/>
      <c r="H127" s="479"/>
      <c r="I127" s="479"/>
      <c r="J127" s="424"/>
      <c r="K127" s="424"/>
      <c r="L127" s="424"/>
      <c r="M127" s="425" t="s">
        <v>275</v>
      </c>
      <c r="N127" s="425"/>
      <c r="O127" s="502"/>
    </row>
    <row r="128" spans="1:15" ht="15.75">
      <c r="A128" s="488"/>
      <c r="B128" s="501"/>
      <c r="C128" s="465"/>
      <c r="D128" s="490"/>
      <c r="E128" s="386"/>
      <c r="F128" s="409"/>
      <c r="G128" s="409"/>
      <c r="H128" s="479"/>
      <c r="I128" s="479"/>
      <c r="J128" s="424"/>
      <c r="K128" s="424">
        <v>2.8</v>
      </c>
      <c r="L128" s="503" t="s">
        <v>250</v>
      </c>
      <c r="M128" s="504">
        <f>N125*K128</f>
        <v>6678.2239999999993</v>
      </c>
      <c r="N128" s="425">
        <f>ROUND(M128,2)</f>
        <v>6678.22</v>
      </c>
      <c r="O128" s="403"/>
    </row>
    <row r="129" spans="1:15" ht="15.75">
      <c r="A129" s="488"/>
      <c r="B129" s="501"/>
      <c r="C129" s="465"/>
      <c r="D129" s="490"/>
      <c r="E129" s="409"/>
      <c r="F129" s="409"/>
      <c r="G129" s="409"/>
      <c r="H129" s="412"/>
      <c r="I129" s="411"/>
      <c r="J129" s="479"/>
      <c r="K129" s="479"/>
      <c r="L129" s="415"/>
      <c r="M129" s="415"/>
      <c r="N129" s="411"/>
      <c r="O129" s="403"/>
    </row>
    <row r="130" spans="1:15" ht="15.75">
      <c r="A130" s="774"/>
      <c r="B130" s="775"/>
      <c r="C130" s="505"/>
      <c r="D130" s="395"/>
      <c r="E130" s="396"/>
      <c r="F130" s="396"/>
      <c r="G130" s="396"/>
      <c r="H130" s="432"/>
      <c r="I130" s="432"/>
      <c r="J130" s="432"/>
      <c r="K130" s="432"/>
      <c r="L130" s="432"/>
      <c r="M130" s="474" t="s">
        <v>122</v>
      </c>
      <c r="N130" s="475">
        <f>SUM(N127:N129)</f>
        <v>6678.22</v>
      </c>
      <c r="O130" s="500"/>
    </row>
    <row r="131" spans="1:15" ht="15.75">
      <c r="A131" s="741" t="s">
        <v>112</v>
      </c>
      <c r="B131" s="742"/>
      <c r="C131" s="748" t="s">
        <v>251</v>
      </c>
      <c r="D131" s="749"/>
      <c r="E131" s="735"/>
      <c r="F131" s="736"/>
      <c r="G131" s="735"/>
      <c r="H131" s="736"/>
      <c r="I131" s="735"/>
      <c r="J131" s="736"/>
      <c r="K131" s="735"/>
      <c r="L131" s="736"/>
      <c r="M131" s="735"/>
      <c r="N131" s="736"/>
      <c r="O131" s="506"/>
    </row>
    <row r="132" spans="1:15" ht="124.5" customHeight="1">
      <c r="A132" s="737">
        <v>8010502</v>
      </c>
      <c r="B132" s="738"/>
      <c r="C132" s="613" t="s">
        <v>280</v>
      </c>
      <c r="D132" s="484" t="s">
        <v>105</v>
      </c>
      <c r="E132" s="441"/>
      <c r="F132" s="441"/>
      <c r="G132" s="441"/>
      <c r="H132" s="442"/>
      <c r="I132" s="443"/>
      <c r="J132" s="438"/>
      <c r="K132" s="444"/>
      <c r="L132" s="438"/>
      <c r="M132" s="439"/>
      <c r="N132" s="440"/>
      <c r="O132" s="387">
        <f>N155</f>
        <v>978.60000000000025</v>
      </c>
    </row>
    <row r="133" spans="1:15" ht="30">
      <c r="A133" s="416"/>
      <c r="B133" s="417"/>
      <c r="C133" s="471"/>
      <c r="D133" s="472"/>
      <c r="E133" s="418" t="s">
        <v>242</v>
      </c>
      <c r="F133" s="418" t="s">
        <v>243</v>
      </c>
      <c r="G133" s="418"/>
      <c r="H133" s="419"/>
      <c r="I133" s="419"/>
      <c r="J133" s="419"/>
      <c r="K133" s="419"/>
      <c r="L133" s="420"/>
      <c r="M133" s="420"/>
      <c r="N133" s="420"/>
      <c r="O133" s="421"/>
    </row>
    <row r="134" spans="1:15" ht="15.75">
      <c r="A134" s="406"/>
      <c r="B134" s="407"/>
      <c r="C134" s="732" t="s">
        <v>350</v>
      </c>
      <c r="D134" s="408"/>
      <c r="E134" s="525">
        <v>0</v>
      </c>
      <c r="F134" s="525">
        <v>20</v>
      </c>
      <c r="G134" s="410"/>
      <c r="H134" s="411">
        <f t="shared" ref="H134:H153" si="26">H21</f>
        <v>20</v>
      </c>
      <c r="I134" s="412">
        <v>7.7</v>
      </c>
      <c r="J134" s="411">
        <v>0.3</v>
      </c>
      <c r="K134" s="411"/>
      <c r="L134" s="411"/>
      <c r="M134" s="523">
        <f t="shared" ref="M134" si="27">ROUND(H134*I134*J134,2)</f>
        <v>46.2</v>
      </c>
      <c r="N134" s="523">
        <f t="shared" ref="N134:N153" si="28">ROUND(M134,2)</f>
        <v>46.2</v>
      </c>
      <c r="O134" s="404"/>
    </row>
    <row r="135" spans="1:15" ht="15.75">
      <c r="A135" s="406"/>
      <c r="B135" s="407"/>
      <c r="C135" s="734"/>
      <c r="D135" s="408"/>
      <c r="E135" s="525">
        <v>20</v>
      </c>
      <c r="F135" s="525">
        <v>40</v>
      </c>
      <c r="G135" s="410"/>
      <c r="H135" s="411">
        <f t="shared" si="26"/>
        <v>20</v>
      </c>
      <c r="I135" s="412">
        <v>7.7</v>
      </c>
      <c r="J135" s="411">
        <v>0.3</v>
      </c>
      <c r="K135" s="411"/>
      <c r="L135" s="411"/>
      <c r="M135" s="523">
        <f t="shared" ref="M135:M153" si="29">ROUND(H135*I135*J135,2)</f>
        <v>46.2</v>
      </c>
      <c r="N135" s="523">
        <f t="shared" si="28"/>
        <v>46.2</v>
      </c>
      <c r="O135" s="524"/>
    </row>
    <row r="136" spans="1:15" ht="15.75">
      <c r="A136" s="406"/>
      <c r="B136" s="407"/>
      <c r="C136" s="734"/>
      <c r="D136" s="408"/>
      <c r="E136" s="525">
        <v>40</v>
      </c>
      <c r="F136" s="525">
        <v>60</v>
      </c>
      <c r="G136" s="410"/>
      <c r="H136" s="411">
        <f t="shared" si="26"/>
        <v>20</v>
      </c>
      <c r="I136" s="412">
        <v>7.7</v>
      </c>
      <c r="J136" s="411">
        <v>0.3</v>
      </c>
      <c r="K136" s="411"/>
      <c r="L136" s="411"/>
      <c r="M136" s="523">
        <f t="shared" si="29"/>
        <v>46.2</v>
      </c>
      <c r="N136" s="523">
        <f t="shared" si="28"/>
        <v>46.2</v>
      </c>
      <c r="O136" s="524"/>
    </row>
    <row r="137" spans="1:15" ht="15.75">
      <c r="A137" s="406"/>
      <c r="B137" s="407"/>
      <c r="C137" s="734"/>
      <c r="D137" s="408"/>
      <c r="E137" s="525">
        <v>60</v>
      </c>
      <c r="F137" s="525">
        <v>80</v>
      </c>
      <c r="G137" s="410"/>
      <c r="H137" s="411">
        <f t="shared" si="26"/>
        <v>20</v>
      </c>
      <c r="I137" s="412">
        <v>7.7</v>
      </c>
      <c r="J137" s="411">
        <v>0.3</v>
      </c>
      <c r="K137" s="411"/>
      <c r="L137" s="411"/>
      <c r="M137" s="523">
        <f t="shared" si="29"/>
        <v>46.2</v>
      </c>
      <c r="N137" s="523">
        <f t="shared" si="28"/>
        <v>46.2</v>
      </c>
      <c r="O137" s="524"/>
    </row>
    <row r="138" spans="1:15" ht="15.75">
      <c r="A138" s="406"/>
      <c r="B138" s="407"/>
      <c r="C138" s="734"/>
      <c r="D138" s="408"/>
      <c r="E138" s="525">
        <v>80</v>
      </c>
      <c r="F138" s="525">
        <v>100</v>
      </c>
      <c r="G138" s="410"/>
      <c r="H138" s="411">
        <f t="shared" si="26"/>
        <v>20</v>
      </c>
      <c r="I138" s="412">
        <v>7.7</v>
      </c>
      <c r="J138" s="411">
        <v>0.3</v>
      </c>
      <c r="K138" s="411"/>
      <c r="L138" s="411"/>
      <c r="M138" s="523">
        <f t="shared" si="29"/>
        <v>46.2</v>
      </c>
      <c r="N138" s="523">
        <f t="shared" si="28"/>
        <v>46.2</v>
      </c>
      <c r="O138" s="524"/>
    </row>
    <row r="139" spans="1:15" ht="15.75">
      <c r="A139" s="406"/>
      <c r="B139" s="407"/>
      <c r="C139" s="734"/>
      <c r="D139" s="408"/>
      <c r="E139" s="525">
        <v>100</v>
      </c>
      <c r="F139" s="525">
        <v>120</v>
      </c>
      <c r="G139" s="410"/>
      <c r="H139" s="411">
        <f t="shared" si="26"/>
        <v>20</v>
      </c>
      <c r="I139" s="412">
        <v>7.7</v>
      </c>
      <c r="J139" s="411">
        <v>0.3</v>
      </c>
      <c r="K139" s="411"/>
      <c r="L139" s="411"/>
      <c r="M139" s="523">
        <f t="shared" si="29"/>
        <v>46.2</v>
      </c>
      <c r="N139" s="523">
        <f t="shared" si="28"/>
        <v>46.2</v>
      </c>
      <c r="O139" s="524"/>
    </row>
    <row r="140" spans="1:15" ht="15.75">
      <c r="A140" s="406"/>
      <c r="B140" s="407"/>
      <c r="C140" s="734"/>
      <c r="D140" s="408"/>
      <c r="E140" s="525">
        <v>120</v>
      </c>
      <c r="F140" s="525">
        <v>140</v>
      </c>
      <c r="G140" s="410"/>
      <c r="H140" s="411">
        <f t="shared" si="26"/>
        <v>20</v>
      </c>
      <c r="I140" s="412">
        <v>7.7</v>
      </c>
      <c r="J140" s="411">
        <v>0.3</v>
      </c>
      <c r="K140" s="411"/>
      <c r="L140" s="411"/>
      <c r="M140" s="523">
        <f t="shared" si="29"/>
        <v>46.2</v>
      </c>
      <c r="N140" s="523">
        <f t="shared" si="28"/>
        <v>46.2</v>
      </c>
      <c r="O140" s="524"/>
    </row>
    <row r="141" spans="1:15" ht="15.75">
      <c r="A141" s="406"/>
      <c r="B141" s="407"/>
      <c r="C141" s="734"/>
      <c r="D141" s="408"/>
      <c r="E141" s="525">
        <v>140</v>
      </c>
      <c r="F141" s="525">
        <v>160</v>
      </c>
      <c r="G141" s="410"/>
      <c r="H141" s="411">
        <f t="shared" si="26"/>
        <v>20</v>
      </c>
      <c r="I141" s="412">
        <v>7.7</v>
      </c>
      <c r="J141" s="411">
        <v>0.3</v>
      </c>
      <c r="K141" s="411"/>
      <c r="L141" s="411"/>
      <c r="M141" s="523">
        <f t="shared" si="29"/>
        <v>46.2</v>
      </c>
      <c r="N141" s="523">
        <f t="shared" si="28"/>
        <v>46.2</v>
      </c>
      <c r="O141" s="524"/>
    </row>
    <row r="142" spans="1:15" ht="15.75">
      <c r="A142" s="406"/>
      <c r="B142" s="407"/>
      <c r="C142" s="734"/>
      <c r="D142" s="408"/>
      <c r="E142" s="525">
        <v>160</v>
      </c>
      <c r="F142" s="525">
        <v>180</v>
      </c>
      <c r="G142" s="410"/>
      <c r="H142" s="411">
        <f t="shared" si="26"/>
        <v>20</v>
      </c>
      <c r="I142" s="412">
        <v>7.7</v>
      </c>
      <c r="J142" s="411">
        <v>0.3</v>
      </c>
      <c r="K142" s="411"/>
      <c r="L142" s="411"/>
      <c r="M142" s="523">
        <f t="shared" si="29"/>
        <v>46.2</v>
      </c>
      <c r="N142" s="523">
        <f t="shared" si="28"/>
        <v>46.2</v>
      </c>
      <c r="O142" s="524"/>
    </row>
    <row r="143" spans="1:15" ht="15.75">
      <c r="A143" s="406"/>
      <c r="B143" s="407"/>
      <c r="C143" s="734"/>
      <c r="D143" s="408"/>
      <c r="E143" s="525">
        <v>180</v>
      </c>
      <c r="F143" s="525">
        <v>200</v>
      </c>
      <c r="G143" s="410"/>
      <c r="H143" s="411">
        <f t="shared" si="26"/>
        <v>20</v>
      </c>
      <c r="I143" s="412">
        <v>7.7</v>
      </c>
      <c r="J143" s="411">
        <v>0.3</v>
      </c>
      <c r="K143" s="411"/>
      <c r="L143" s="411"/>
      <c r="M143" s="523">
        <f t="shared" si="29"/>
        <v>46.2</v>
      </c>
      <c r="N143" s="523">
        <f t="shared" si="28"/>
        <v>46.2</v>
      </c>
      <c r="O143" s="524"/>
    </row>
    <row r="144" spans="1:15" ht="15.75">
      <c r="A144" s="406"/>
      <c r="B144" s="407"/>
      <c r="C144" s="734"/>
      <c r="D144" s="408"/>
      <c r="E144" s="525">
        <v>200</v>
      </c>
      <c r="F144" s="525">
        <v>220</v>
      </c>
      <c r="G144" s="410"/>
      <c r="H144" s="411">
        <f t="shared" si="26"/>
        <v>20</v>
      </c>
      <c r="I144" s="412">
        <v>7.7</v>
      </c>
      <c r="J144" s="411">
        <v>0.3</v>
      </c>
      <c r="K144" s="411"/>
      <c r="L144" s="411"/>
      <c r="M144" s="523">
        <f t="shared" si="29"/>
        <v>46.2</v>
      </c>
      <c r="N144" s="523">
        <f t="shared" si="28"/>
        <v>46.2</v>
      </c>
      <c r="O144" s="524"/>
    </row>
    <row r="145" spans="1:17" ht="15.75">
      <c r="A145" s="406"/>
      <c r="B145" s="407"/>
      <c r="C145" s="734"/>
      <c r="D145" s="408"/>
      <c r="E145" s="525">
        <v>220</v>
      </c>
      <c r="F145" s="525">
        <v>240</v>
      </c>
      <c r="G145" s="410"/>
      <c r="H145" s="411">
        <f t="shared" si="26"/>
        <v>20</v>
      </c>
      <c r="I145" s="412">
        <v>7.7</v>
      </c>
      <c r="J145" s="411">
        <v>0.3</v>
      </c>
      <c r="K145" s="411"/>
      <c r="L145" s="411"/>
      <c r="M145" s="523">
        <f t="shared" si="29"/>
        <v>46.2</v>
      </c>
      <c r="N145" s="523">
        <f t="shared" si="28"/>
        <v>46.2</v>
      </c>
      <c r="O145" s="524"/>
    </row>
    <row r="146" spans="1:17" ht="15.75">
      <c r="A146" s="406"/>
      <c r="B146" s="407"/>
      <c r="C146" s="734"/>
      <c r="D146" s="408"/>
      <c r="E146" s="525">
        <v>240</v>
      </c>
      <c r="F146" s="525">
        <v>260</v>
      </c>
      <c r="G146" s="410"/>
      <c r="H146" s="411">
        <f t="shared" si="26"/>
        <v>20</v>
      </c>
      <c r="I146" s="412">
        <v>12.25</v>
      </c>
      <c r="J146" s="411">
        <v>0.3</v>
      </c>
      <c r="K146" s="411"/>
      <c r="L146" s="411"/>
      <c r="M146" s="523">
        <f t="shared" si="29"/>
        <v>73.5</v>
      </c>
      <c r="N146" s="523">
        <f t="shared" si="28"/>
        <v>73.5</v>
      </c>
      <c r="O146" s="524"/>
    </row>
    <row r="147" spans="1:17" ht="15.75">
      <c r="A147" s="406"/>
      <c r="B147" s="407"/>
      <c r="C147" s="734"/>
      <c r="D147" s="408"/>
      <c r="E147" s="525">
        <v>260</v>
      </c>
      <c r="F147" s="525">
        <v>280</v>
      </c>
      <c r="G147" s="410"/>
      <c r="H147" s="411">
        <f t="shared" si="26"/>
        <v>20</v>
      </c>
      <c r="I147" s="412">
        <v>7.7</v>
      </c>
      <c r="J147" s="411">
        <v>0.3</v>
      </c>
      <c r="K147" s="411"/>
      <c r="L147" s="411"/>
      <c r="M147" s="523">
        <f t="shared" si="29"/>
        <v>46.2</v>
      </c>
      <c r="N147" s="523">
        <f t="shared" si="28"/>
        <v>46.2</v>
      </c>
      <c r="O147" s="524"/>
    </row>
    <row r="148" spans="1:17" ht="15.75">
      <c r="A148" s="406"/>
      <c r="B148" s="407"/>
      <c r="C148" s="734"/>
      <c r="D148" s="408"/>
      <c r="E148" s="525">
        <v>280</v>
      </c>
      <c r="F148" s="525">
        <v>300</v>
      </c>
      <c r="G148" s="410"/>
      <c r="H148" s="411">
        <f t="shared" si="26"/>
        <v>20</v>
      </c>
      <c r="I148" s="412">
        <v>7.7</v>
      </c>
      <c r="J148" s="411">
        <v>0.3</v>
      </c>
      <c r="K148" s="411"/>
      <c r="L148" s="411"/>
      <c r="M148" s="523">
        <f t="shared" si="29"/>
        <v>46.2</v>
      </c>
      <c r="N148" s="523">
        <f t="shared" si="28"/>
        <v>46.2</v>
      </c>
      <c r="O148" s="524"/>
    </row>
    <row r="149" spans="1:17" ht="15.75">
      <c r="A149" s="406"/>
      <c r="B149" s="407"/>
      <c r="C149" s="734"/>
      <c r="D149" s="408"/>
      <c r="E149" s="525">
        <v>300</v>
      </c>
      <c r="F149" s="525">
        <v>320</v>
      </c>
      <c r="G149" s="410"/>
      <c r="H149" s="411">
        <f t="shared" si="26"/>
        <v>20</v>
      </c>
      <c r="I149" s="412">
        <v>7.7</v>
      </c>
      <c r="J149" s="411">
        <v>0.3</v>
      </c>
      <c r="K149" s="411"/>
      <c r="L149" s="411"/>
      <c r="M149" s="523">
        <f t="shared" si="29"/>
        <v>46.2</v>
      </c>
      <c r="N149" s="523">
        <f t="shared" si="28"/>
        <v>46.2</v>
      </c>
      <c r="O149" s="524"/>
    </row>
    <row r="150" spans="1:17" ht="15.75">
      <c r="A150" s="406"/>
      <c r="B150" s="407"/>
      <c r="C150" s="734"/>
      <c r="D150" s="408"/>
      <c r="E150" s="525">
        <v>320</v>
      </c>
      <c r="F150" s="525">
        <v>340</v>
      </c>
      <c r="G150" s="410"/>
      <c r="H150" s="411">
        <f t="shared" si="26"/>
        <v>20</v>
      </c>
      <c r="I150" s="412">
        <v>7.7</v>
      </c>
      <c r="J150" s="411">
        <v>0.3</v>
      </c>
      <c r="K150" s="411"/>
      <c r="L150" s="411"/>
      <c r="M150" s="523">
        <f t="shared" si="29"/>
        <v>46.2</v>
      </c>
      <c r="N150" s="523">
        <f t="shared" si="28"/>
        <v>46.2</v>
      </c>
      <c r="O150" s="524"/>
    </row>
    <row r="151" spans="1:17" ht="15.75">
      <c r="A151" s="406"/>
      <c r="B151" s="407"/>
      <c r="C151" s="734"/>
      <c r="D151" s="408"/>
      <c r="E151" s="525">
        <v>340</v>
      </c>
      <c r="F151" s="525">
        <v>360</v>
      </c>
      <c r="G151" s="410"/>
      <c r="H151" s="411">
        <f t="shared" si="26"/>
        <v>20</v>
      </c>
      <c r="I151" s="412">
        <v>12.25</v>
      </c>
      <c r="J151" s="411">
        <v>0.3</v>
      </c>
      <c r="K151" s="411"/>
      <c r="L151" s="411"/>
      <c r="M151" s="523">
        <f t="shared" si="29"/>
        <v>73.5</v>
      </c>
      <c r="N151" s="523">
        <f t="shared" si="28"/>
        <v>73.5</v>
      </c>
      <c r="O151" s="524"/>
    </row>
    <row r="152" spans="1:17" ht="15.75">
      <c r="A152" s="406"/>
      <c r="B152" s="407"/>
      <c r="C152" s="734"/>
      <c r="D152" s="408"/>
      <c r="E152" s="525">
        <v>360</v>
      </c>
      <c r="F152" s="525">
        <v>380</v>
      </c>
      <c r="G152" s="410"/>
      <c r="H152" s="411">
        <f t="shared" si="26"/>
        <v>20</v>
      </c>
      <c r="I152" s="412">
        <v>7.7</v>
      </c>
      <c r="J152" s="411">
        <v>0.3</v>
      </c>
      <c r="K152" s="411"/>
      <c r="L152" s="411"/>
      <c r="M152" s="523">
        <f t="shared" si="29"/>
        <v>46.2</v>
      </c>
      <c r="N152" s="523">
        <f t="shared" si="28"/>
        <v>46.2</v>
      </c>
      <c r="O152" s="524"/>
    </row>
    <row r="153" spans="1:17" ht="15.75">
      <c r="A153" s="406"/>
      <c r="B153" s="407"/>
      <c r="C153" s="733"/>
      <c r="D153" s="408"/>
      <c r="E153" s="525">
        <v>380</v>
      </c>
      <c r="F153" s="525">
        <v>400</v>
      </c>
      <c r="G153" s="410"/>
      <c r="H153" s="411">
        <f t="shared" si="26"/>
        <v>20</v>
      </c>
      <c r="I153" s="412">
        <v>7.7</v>
      </c>
      <c r="J153" s="411">
        <v>0.3</v>
      </c>
      <c r="K153" s="411"/>
      <c r="L153" s="411"/>
      <c r="M153" s="523">
        <f t="shared" si="29"/>
        <v>46.2</v>
      </c>
      <c r="N153" s="523">
        <f t="shared" si="28"/>
        <v>46.2</v>
      </c>
      <c r="O153" s="524"/>
    </row>
    <row r="154" spans="1:17">
      <c r="A154" s="406"/>
      <c r="B154" s="407"/>
      <c r="C154" s="526"/>
      <c r="D154" s="408"/>
      <c r="E154" s="525"/>
      <c r="F154" s="525"/>
      <c r="G154" s="410"/>
      <c r="H154" s="410"/>
      <c r="I154" s="410"/>
      <c r="J154" s="410"/>
      <c r="K154" s="410"/>
      <c r="L154" s="410"/>
      <c r="M154" s="410"/>
      <c r="N154" s="410"/>
      <c r="O154" s="524"/>
      <c r="Q154" s="534"/>
    </row>
    <row r="155" spans="1:17" ht="15.75">
      <c r="A155" s="753"/>
      <c r="B155" s="754"/>
      <c r="C155" s="508"/>
      <c r="D155" s="509"/>
      <c r="E155" s="429"/>
      <c r="F155" s="429"/>
      <c r="G155" s="429"/>
      <c r="H155" s="430"/>
      <c r="I155" s="430"/>
      <c r="J155" s="431"/>
      <c r="K155" s="433"/>
      <c r="L155" s="432"/>
      <c r="M155" s="474" t="s">
        <v>122</v>
      </c>
      <c r="N155" s="475">
        <f>SUM(N133:N154)</f>
        <v>978.60000000000025</v>
      </c>
      <c r="O155" s="395"/>
      <c r="Q155" s="534"/>
    </row>
    <row r="156" spans="1:17" ht="79.5" customHeight="1">
      <c r="A156" s="750">
        <v>8010151</v>
      </c>
      <c r="B156" s="750"/>
      <c r="C156" s="614" t="s">
        <v>271</v>
      </c>
      <c r="D156" s="617" t="s">
        <v>94</v>
      </c>
      <c r="E156" s="441"/>
      <c r="F156" s="441"/>
      <c r="G156" s="441"/>
      <c r="H156" s="442"/>
      <c r="I156" s="442"/>
      <c r="J156" s="467"/>
      <c r="K156" s="444"/>
      <c r="L156" s="438"/>
      <c r="M156" s="468"/>
      <c r="N156" s="469"/>
      <c r="O156" s="470">
        <f>N183</f>
        <v>3381.24</v>
      </c>
    </row>
    <row r="157" spans="1:17" ht="30">
      <c r="A157" s="416"/>
      <c r="B157" s="417"/>
      <c r="C157" s="471"/>
      <c r="D157" s="472"/>
      <c r="E157" s="418" t="s">
        <v>242</v>
      </c>
      <c r="F157" s="418" t="s">
        <v>243</v>
      </c>
      <c r="G157" s="418"/>
      <c r="H157" s="419"/>
      <c r="I157" s="419"/>
      <c r="J157" s="419"/>
      <c r="K157" s="419"/>
      <c r="L157" s="420"/>
      <c r="M157" s="420"/>
      <c r="N157" s="420"/>
      <c r="O157" s="421"/>
    </row>
    <row r="158" spans="1:17" ht="15.75">
      <c r="A158" s="406"/>
      <c r="B158" s="407"/>
      <c r="C158" s="732" t="s">
        <v>350</v>
      </c>
      <c r="D158" s="408"/>
      <c r="E158" s="525">
        <v>0</v>
      </c>
      <c r="F158" s="525">
        <v>20</v>
      </c>
      <c r="G158" s="410"/>
      <c r="H158" s="411">
        <f>-E158+F158</f>
        <v>20</v>
      </c>
      <c r="I158" s="412">
        <v>7.7</v>
      </c>
      <c r="J158" s="412"/>
      <c r="K158" s="413"/>
      <c r="L158" s="414"/>
      <c r="M158" s="523">
        <f>ROUND(H158*I158,2)</f>
        <v>154</v>
      </c>
      <c r="N158" s="414">
        <f>ROUND(M158,2)</f>
        <v>154</v>
      </c>
      <c r="O158" s="404"/>
    </row>
    <row r="159" spans="1:17" ht="15.75">
      <c r="A159" s="406"/>
      <c r="B159" s="407"/>
      <c r="C159" s="734"/>
      <c r="D159" s="408"/>
      <c r="E159" s="525">
        <v>20</v>
      </c>
      <c r="F159" s="525">
        <v>40</v>
      </c>
      <c r="G159" s="410"/>
      <c r="H159" s="411">
        <f t="shared" ref="H159:H162" si="30">-E159+F159</f>
        <v>20</v>
      </c>
      <c r="I159" s="412">
        <v>7.7</v>
      </c>
      <c r="J159" s="412"/>
      <c r="K159" s="413"/>
      <c r="L159" s="523"/>
      <c r="M159" s="523">
        <f t="shared" ref="M159:M177" si="31">ROUND(H159*I159,2)</f>
        <v>154</v>
      </c>
      <c r="N159" s="414">
        <f t="shared" ref="N159:N177" si="32">ROUND(M159,2)</f>
        <v>154</v>
      </c>
      <c r="O159" s="524"/>
    </row>
    <row r="160" spans="1:17" ht="15.75">
      <c r="A160" s="406"/>
      <c r="B160" s="407"/>
      <c r="C160" s="734"/>
      <c r="D160" s="408"/>
      <c r="E160" s="525">
        <v>40</v>
      </c>
      <c r="F160" s="525">
        <v>60</v>
      </c>
      <c r="G160" s="410"/>
      <c r="H160" s="411">
        <f t="shared" si="30"/>
        <v>20</v>
      </c>
      <c r="I160" s="412">
        <v>7.7</v>
      </c>
      <c r="J160" s="412"/>
      <c r="K160" s="413"/>
      <c r="L160" s="523"/>
      <c r="M160" s="523">
        <f t="shared" si="31"/>
        <v>154</v>
      </c>
      <c r="N160" s="414">
        <f t="shared" si="32"/>
        <v>154</v>
      </c>
      <c r="O160" s="524"/>
    </row>
    <row r="161" spans="1:15" ht="15.75">
      <c r="A161" s="406"/>
      <c r="B161" s="407"/>
      <c r="C161" s="734"/>
      <c r="D161" s="408"/>
      <c r="E161" s="525">
        <v>60</v>
      </c>
      <c r="F161" s="525">
        <v>80</v>
      </c>
      <c r="G161" s="410"/>
      <c r="H161" s="411">
        <f t="shared" si="30"/>
        <v>20</v>
      </c>
      <c r="I161" s="412">
        <v>7.7</v>
      </c>
      <c r="J161" s="412"/>
      <c r="K161" s="413"/>
      <c r="L161" s="523"/>
      <c r="M161" s="523">
        <f t="shared" si="31"/>
        <v>154</v>
      </c>
      <c r="N161" s="414">
        <f t="shared" si="32"/>
        <v>154</v>
      </c>
      <c r="O161" s="524"/>
    </row>
    <row r="162" spans="1:15" ht="15.75">
      <c r="A162" s="406"/>
      <c r="B162" s="407"/>
      <c r="C162" s="734"/>
      <c r="D162" s="408"/>
      <c r="E162" s="525">
        <v>80</v>
      </c>
      <c r="F162" s="525">
        <v>100</v>
      </c>
      <c r="G162" s="410"/>
      <c r="H162" s="411">
        <f t="shared" si="30"/>
        <v>20</v>
      </c>
      <c r="I162" s="412">
        <v>7.7</v>
      </c>
      <c r="J162" s="412"/>
      <c r="K162" s="413"/>
      <c r="L162" s="523"/>
      <c r="M162" s="523">
        <f t="shared" si="31"/>
        <v>154</v>
      </c>
      <c r="N162" s="414">
        <f t="shared" si="32"/>
        <v>154</v>
      </c>
      <c r="O162" s="524"/>
    </row>
    <row r="163" spans="1:15" ht="15.75">
      <c r="A163" s="406"/>
      <c r="B163" s="407"/>
      <c r="C163" s="734"/>
      <c r="D163" s="408"/>
      <c r="E163" s="525">
        <v>100</v>
      </c>
      <c r="F163" s="525">
        <v>120</v>
      </c>
      <c r="G163" s="410"/>
      <c r="H163" s="411">
        <f>-E163+F163</f>
        <v>20</v>
      </c>
      <c r="I163" s="412">
        <v>7.7</v>
      </c>
      <c r="J163" s="412"/>
      <c r="K163" s="413"/>
      <c r="L163" s="523"/>
      <c r="M163" s="523">
        <f t="shared" si="31"/>
        <v>154</v>
      </c>
      <c r="N163" s="414">
        <f t="shared" si="32"/>
        <v>154</v>
      </c>
      <c r="O163" s="524"/>
    </row>
    <row r="164" spans="1:15" ht="15.75">
      <c r="A164" s="406"/>
      <c r="B164" s="407"/>
      <c r="C164" s="734"/>
      <c r="D164" s="408"/>
      <c r="E164" s="525">
        <v>120</v>
      </c>
      <c r="F164" s="525">
        <v>140</v>
      </c>
      <c r="G164" s="410"/>
      <c r="H164" s="411">
        <f t="shared" ref="H164:H177" si="33">-E164+F164</f>
        <v>20</v>
      </c>
      <c r="I164" s="412">
        <v>7.7</v>
      </c>
      <c r="J164" s="412"/>
      <c r="K164" s="413"/>
      <c r="L164" s="523"/>
      <c r="M164" s="523">
        <f t="shared" si="31"/>
        <v>154</v>
      </c>
      <c r="N164" s="414">
        <f t="shared" si="32"/>
        <v>154</v>
      </c>
      <c r="O164" s="524"/>
    </row>
    <row r="165" spans="1:15" ht="15.75">
      <c r="A165" s="406"/>
      <c r="B165" s="407"/>
      <c r="C165" s="734"/>
      <c r="D165" s="408"/>
      <c r="E165" s="525">
        <v>140</v>
      </c>
      <c r="F165" s="525">
        <v>160</v>
      </c>
      <c r="G165" s="410"/>
      <c r="H165" s="411">
        <f t="shared" si="33"/>
        <v>20</v>
      </c>
      <c r="I165" s="412">
        <v>7.7</v>
      </c>
      <c r="J165" s="412"/>
      <c r="K165" s="413"/>
      <c r="L165" s="523"/>
      <c r="M165" s="523">
        <f t="shared" si="31"/>
        <v>154</v>
      </c>
      <c r="N165" s="414">
        <f t="shared" si="32"/>
        <v>154</v>
      </c>
      <c r="O165" s="524"/>
    </row>
    <row r="166" spans="1:15" ht="15.75">
      <c r="A166" s="406"/>
      <c r="B166" s="407"/>
      <c r="C166" s="734"/>
      <c r="D166" s="408"/>
      <c r="E166" s="525">
        <v>160</v>
      </c>
      <c r="F166" s="525">
        <v>180</v>
      </c>
      <c r="G166" s="410"/>
      <c r="H166" s="411">
        <f t="shared" si="33"/>
        <v>20</v>
      </c>
      <c r="I166" s="412">
        <v>7.7</v>
      </c>
      <c r="J166" s="412"/>
      <c r="K166" s="413"/>
      <c r="L166" s="523"/>
      <c r="M166" s="523">
        <f t="shared" si="31"/>
        <v>154</v>
      </c>
      <c r="N166" s="414">
        <f t="shared" si="32"/>
        <v>154</v>
      </c>
      <c r="O166" s="524"/>
    </row>
    <row r="167" spans="1:15" ht="15.75">
      <c r="A167" s="406"/>
      <c r="B167" s="407"/>
      <c r="C167" s="734"/>
      <c r="D167" s="408"/>
      <c r="E167" s="525">
        <v>180</v>
      </c>
      <c r="F167" s="525">
        <v>200</v>
      </c>
      <c r="G167" s="410"/>
      <c r="H167" s="411">
        <f t="shared" si="33"/>
        <v>20</v>
      </c>
      <c r="I167" s="412">
        <v>7.7</v>
      </c>
      <c r="J167" s="412"/>
      <c r="K167" s="413"/>
      <c r="L167" s="523"/>
      <c r="M167" s="523">
        <f t="shared" si="31"/>
        <v>154</v>
      </c>
      <c r="N167" s="414">
        <f t="shared" si="32"/>
        <v>154</v>
      </c>
      <c r="O167" s="524"/>
    </row>
    <row r="168" spans="1:15" ht="15.75">
      <c r="A168" s="406"/>
      <c r="B168" s="407"/>
      <c r="C168" s="734"/>
      <c r="D168" s="408"/>
      <c r="E168" s="525">
        <v>200</v>
      </c>
      <c r="F168" s="525">
        <v>220</v>
      </c>
      <c r="G168" s="410"/>
      <c r="H168" s="411">
        <f t="shared" si="33"/>
        <v>20</v>
      </c>
      <c r="I168" s="412">
        <v>7.7</v>
      </c>
      <c r="J168" s="412"/>
      <c r="K168" s="413"/>
      <c r="L168" s="523"/>
      <c r="M168" s="523">
        <f t="shared" si="31"/>
        <v>154</v>
      </c>
      <c r="N168" s="414">
        <f t="shared" si="32"/>
        <v>154</v>
      </c>
      <c r="O168" s="524"/>
    </row>
    <row r="169" spans="1:15" ht="15.75">
      <c r="A169" s="406"/>
      <c r="B169" s="407"/>
      <c r="C169" s="734"/>
      <c r="D169" s="408"/>
      <c r="E169" s="525">
        <v>220</v>
      </c>
      <c r="F169" s="525">
        <v>240</v>
      </c>
      <c r="G169" s="410"/>
      <c r="H169" s="411">
        <f t="shared" si="33"/>
        <v>20</v>
      </c>
      <c r="I169" s="412">
        <v>7.7</v>
      </c>
      <c r="J169" s="412"/>
      <c r="K169" s="413"/>
      <c r="L169" s="523"/>
      <c r="M169" s="523">
        <f t="shared" si="31"/>
        <v>154</v>
      </c>
      <c r="N169" s="414">
        <f t="shared" si="32"/>
        <v>154</v>
      </c>
      <c r="O169" s="524"/>
    </row>
    <row r="170" spans="1:15" ht="15.75">
      <c r="A170" s="406"/>
      <c r="B170" s="407"/>
      <c r="C170" s="734"/>
      <c r="D170" s="408"/>
      <c r="E170" s="525">
        <v>240</v>
      </c>
      <c r="F170" s="525">
        <v>260</v>
      </c>
      <c r="G170" s="410"/>
      <c r="H170" s="411">
        <f t="shared" si="33"/>
        <v>20</v>
      </c>
      <c r="I170" s="412">
        <v>12.25</v>
      </c>
      <c r="J170" s="412"/>
      <c r="K170" s="413"/>
      <c r="L170" s="523"/>
      <c r="M170" s="523">
        <f t="shared" si="31"/>
        <v>245</v>
      </c>
      <c r="N170" s="414">
        <f t="shared" si="32"/>
        <v>245</v>
      </c>
      <c r="O170" s="524"/>
    </row>
    <row r="171" spans="1:15" ht="15.75">
      <c r="A171" s="406"/>
      <c r="B171" s="407"/>
      <c r="C171" s="734"/>
      <c r="D171" s="408"/>
      <c r="E171" s="525">
        <v>260</v>
      </c>
      <c r="F171" s="525">
        <v>280</v>
      </c>
      <c r="G171" s="410"/>
      <c r="H171" s="411">
        <f t="shared" si="33"/>
        <v>20</v>
      </c>
      <c r="I171" s="412">
        <v>7.7</v>
      </c>
      <c r="J171" s="412"/>
      <c r="K171" s="413"/>
      <c r="L171" s="523"/>
      <c r="M171" s="523">
        <f t="shared" si="31"/>
        <v>154</v>
      </c>
      <c r="N171" s="414">
        <f t="shared" si="32"/>
        <v>154</v>
      </c>
      <c r="O171" s="524"/>
    </row>
    <row r="172" spans="1:15" ht="15.75">
      <c r="A172" s="406"/>
      <c r="B172" s="407"/>
      <c r="C172" s="734"/>
      <c r="D172" s="408"/>
      <c r="E172" s="525">
        <v>280</v>
      </c>
      <c r="F172" s="525">
        <v>300</v>
      </c>
      <c r="G172" s="410"/>
      <c r="H172" s="411">
        <f t="shared" si="33"/>
        <v>20</v>
      </c>
      <c r="I172" s="412">
        <v>7.7</v>
      </c>
      <c r="J172" s="412"/>
      <c r="K172" s="413"/>
      <c r="L172" s="523"/>
      <c r="M172" s="523">
        <f t="shared" si="31"/>
        <v>154</v>
      </c>
      <c r="N172" s="414">
        <f t="shared" si="32"/>
        <v>154</v>
      </c>
      <c r="O172" s="524"/>
    </row>
    <row r="173" spans="1:15" ht="15.75">
      <c r="A173" s="406"/>
      <c r="B173" s="407"/>
      <c r="C173" s="734"/>
      <c r="D173" s="408"/>
      <c r="E173" s="525">
        <v>300</v>
      </c>
      <c r="F173" s="525">
        <v>320</v>
      </c>
      <c r="G173" s="410"/>
      <c r="H173" s="411">
        <f t="shared" si="33"/>
        <v>20</v>
      </c>
      <c r="I173" s="412">
        <v>7.7</v>
      </c>
      <c r="J173" s="412"/>
      <c r="K173" s="413"/>
      <c r="L173" s="523"/>
      <c r="M173" s="523">
        <f t="shared" si="31"/>
        <v>154</v>
      </c>
      <c r="N173" s="414">
        <f t="shared" si="32"/>
        <v>154</v>
      </c>
      <c r="O173" s="524"/>
    </row>
    <row r="174" spans="1:15" ht="15.75">
      <c r="A174" s="406"/>
      <c r="B174" s="407"/>
      <c r="C174" s="734"/>
      <c r="D174" s="408"/>
      <c r="E174" s="525">
        <v>320</v>
      </c>
      <c r="F174" s="525">
        <v>340</v>
      </c>
      <c r="G174" s="410"/>
      <c r="H174" s="411">
        <f t="shared" si="33"/>
        <v>20</v>
      </c>
      <c r="I174" s="412">
        <v>7.7</v>
      </c>
      <c r="J174" s="412"/>
      <c r="K174" s="413"/>
      <c r="L174" s="523"/>
      <c r="M174" s="523">
        <f t="shared" si="31"/>
        <v>154</v>
      </c>
      <c r="N174" s="414">
        <f t="shared" si="32"/>
        <v>154</v>
      </c>
      <c r="O174" s="524"/>
    </row>
    <row r="175" spans="1:15" ht="15.75">
      <c r="A175" s="406"/>
      <c r="B175" s="407"/>
      <c r="C175" s="734"/>
      <c r="D175" s="408"/>
      <c r="E175" s="525">
        <v>340</v>
      </c>
      <c r="F175" s="525">
        <v>360</v>
      </c>
      <c r="G175" s="410"/>
      <c r="H175" s="411">
        <f t="shared" si="33"/>
        <v>20</v>
      </c>
      <c r="I175" s="412">
        <v>12.25</v>
      </c>
      <c r="J175" s="412"/>
      <c r="K175" s="413"/>
      <c r="L175" s="523"/>
      <c r="M175" s="523">
        <f t="shared" si="31"/>
        <v>245</v>
      </c>
      <c r="N175" s="414">
        <f t="shared" si="32"/>
        <v>245</v>
      </c>
      <c r="O175" s="524"/>
    </row>
    <row r="176" spans="1:15" ht="15.75">
      <c r="A176" s="406"/>
      <c r="B176" s="407"/>
      <c r="C176" s="734"/>
      <c r="D176" s="408"/>
      <c r="E176" s="525">
        <v>360</v>
      </c>
      <c r="F176" s="525">
        <v>380</v>
      </c>
      <c r="G176" s="410"/>
      <c r="H176" s="411">
        <f t="shared" si="33"/>
        <v>20</v>
      </c>
      <c r="I176" s="412">
        <v>7.7</v>
      </c>
      <c r="J176" s="412"/>
      <c r="K176" s="413"/>
      <c r="L176" s="523"/>
      <c r="M176" s="523">
        <f t="shared" si="31"/>
        <v>154</v>
      </c>
      <c r="N176" s="414">
        <f t="shared" si="32"/>
        <v>154</v>
      </c>
      <c r="O176" s="524"/>
    </row>
    <row r="177" spans="1:15" ht="15.75">
      <c r="A177" s="406"/>
      <c r="B177" s="407"/>
      <c r="C177" s="733"/>
      <c r="D177" s="408"/>
      <c r="E177" s="525">
        <v>380</v>
      </c>
      <c r="F177" s="525">
        <v>400</v>
      </c>
      <c r="G177" s="410"/>
      <c r="H177" s="411">
        <f t="shared" si="33"/>
        <v>20</v>
      </c>
      <c r="I177" s="412">
        <v>7.7</v>
      </c>
      <c r="J177" s="412"/>
      <c r="K177" s="413"/>
      <c r="L177" s="523"/>
      <c r="M177" s="523">
        <f t="shared" si="31"/>
        <v>154</v>
      </c>
      <c r="N177" s="414">
        <f t="shared" si="32"/>
        <v>154</v>
      </c>
      <c r="O177" s="524"/>
    </row>
    <row r="178" spans="1:15" ht="15.75">
      <c r="A178" s="406"/>
      <c r="B178" s="407"/>
      <c r="C178" s="409"/>
      <c r="D178" s="408"/>
      <c r="E178" s="525"/>
      <c r="F178" s="525"/>
      <c r="G178" s="410"/>
      <c r="H178" s="411"/>
      <c r="I178" s="412"/>
      <c r="J178" s="412"/>
      <c r="K178" s="413"/>
      <c r="L178" s="523"/>
      <c r="M178" s="523"/>
      <c r="N178" s="523"/>
      <c r="O178" s="524"/>
    </row>
    <row r="179" spans="1:15" ht="17.25" customHeight="1">
      <c r="A179" s="406"/>
      <c r="B179" s="407"/>
      <c r="C179" s="732" t="s">
        <v>352</v>
      </c>
      <c r="D179" s="408"/>
      <c r="E179" s="525">
        <v>90</v>
      </c>
      <c r="F179" s="525">
        <v>390</v>
      </c>
      <c r="G179" s="410"/>
      <c r="H179" s="411">
        <v>108.75</v>
      </c>
      <c r="I179" s="412">
        <v>0.6</v>
      </c>
      <c r="J179" s="412"/>
      <c r="K179" s="413"/>
      <c r="L179" s="523"/>
      <c r="M179" s="523">
        <f t="shared" ref="M179:M181" si="34">ROUND(H179*I179,2)</f>
        <v>65.25</v>
      </c>
      <c r="N179" s="414">
        <f t="shared" ref="N179:N181" si="35">ROUND(M179,2)</f>
        <v>65.25</v>
      </c>
      <c r="O179" s="524"/>
    </row>
    <row r="180" spans="1:15" ht="15.75">
      <c r="A180" s="406"/>
      <c r="B180" s="407"/>
      <c r="C180" s="733"/>
      <c r="D180" s="408"/>
      <c r="E180" s="525">
        <v>150</v>
      </c>
      <c r="F180" s="525">
        <v>227.92</v>
      </c>
      <c r="G180" s="410"/>
      <c r="H180" s="411">
        <v>63.88</v>
      </c>
      <c r="I180" s="412">
        <v>0.6</v>
      </c>
      <c r="J180" s="412"/>
      <c r="K180" s="413"/>
      <c r="L180" s="523"/>
      <c r="M180" s="523">
        <f t="shared" si="34"/>
        <v>38.33</v>
      </c>
      <c r="N180" s="414">
        <f t="shared" si="35"/>
        <v>38.33</v>
      </c>
      <c r="O180" s="524"/>
    </row>
    <row r="181" spans="1:15" ht="15.75">
      <c r="A181" s="406"/>
      <c r="B181" s="407"/>
      <c r="C181" s="409" t="s">
        <v>353</v>
      </c>
      <c r="D181" s="408"/>
      <c r="E181" s="525">
        <v>150</v>
      </c>
      <c r="F181" s="525">
        <v>227.92</v>
      </c>
      <c r="G181" s="410"/>
      <c r="H181" s="411">
        <v>52.2</v>
      </c>
      <c r="I181" s="412">
        <v>0.3</v>
      </c>
      <c r="J181" s="412"/>
      <c r="K181" s="413"/>
      <c r="L181" s="523"/>
      <c r="M181" s="523">
        <f t="shared" si="34"/>
        <v>15.66</v>
      </c>
      <c r="N181" s="523">
        <f t="shared" si="35"/>
        <v>15.66</v>
      </c>
      <c r="O181" s="523"/>
    </row>
    <row r="182" spans="1:15" ht="15.75">
      <c r="A182" s="533"/>
      <c r="B182" s="417"/>
      <c r="C182" s="465"/>
      <c r="D182" s="466"/>
      <c r="E182" s="409"/>
      <c r="F182" s="409"/>
      <c r="G182" s="410"/>
      <c r="H182" s="412"/>
      <c r="I182" s="412"/>
      <c r="J182" s="411"/>
      <c r="K182" s="477"/>
      <c r="L182" s="415"/>
      <c r="M182" s="415"/>
      <c r="N182" s="411"/>
      <c r="O182" s="403"/>
    </row>
    <row r="183" spans="1:15" ht="15.75">
      <c r="A183" s="753"/>
      <c r="B183" s="754"/>
      <c r="C183" s="508"/>
      <c r="D183" s="509"/>
      <c r="E183" s="429"/>
      <c r="F183" s="429"/>
      <c r="G183" s="429"/>
      <c r="H183" s="430"/>
      <c r="I183" s="430"/>
      <c r="J183" s="431"/>
      <c r="K183" s="433"/>
      <c r="L183" s="432"/>
      <c r="M183" s="474" t="s">
        <v>122</v>
      </c>
      <c r="N183" s="475">
        <f>SUM(N157:N182)</f>
        <v>3381.24</v>
      </c>
      <c r="O183" s="395"/>
    </row>
    <row r="184" spans="1:15" ht="15.75">
      <c r="A184" s="741" t="s">
        <v>116</v>
      </c>
      <c r="B184" s="742"/>
      <c r="C184" s="748" t="s">
        <v>347</v>
      </c>
      <c r="D184" s="749"/>
      <c r="E184" s="735"/>
      <c r="F184" s="736"/>
      <c r="G184" s="735"/>
      <c r="H184" s="736"/>
      <c r="I184" s="735"/>
      <c r="J184" s="736"/>
      <c r="K184" s="735"/>
      <c r="L184" s="736"/>
      <c r="M184" s="735"/>
      <c r="N184" s="736"/>
      <c r="O184" s="615"/>
    </row>
    <row r="185" spans="1:15" ht="66.75" customHeight="1">
      <c r="A185" s="737">
        <v>10010043</v>
      </c>
      <c r="B185" s="738"/>
      <c r="C185" s="616" t="s">
        <v>349</v>
      </c>
      <c r="D185" s="514" t="s">
        <v>105</v>
      </c>
      <c r="E185" s="486"/>
      <c r="F185" s="486"/>
      <c r="G185" s="486"/>
      <c r="H185" s="438"/>
      <c r="I185" s="438"/>
      <c r="J185" s="438"/>
      <c r="K185" s="438"/>
      <c r="L185" s="438"/>
      <c r="M185" s="468"/>
      <c r="N185" s="469"/>
      <c r="O185" s="470">
        <f>N191</f>
        <v>11.61</v>
      </c>
    </row>
    <row r="186" spans="1:15" ht="30">
      <c r="A186" s="416"/>
      <c r="B186" s="417"/>
      <c r="C186" s="471"/>
      <c r="D186" s="472"/>
      <c r="E186" s="418" t="s">
        <v>242</v>
      </c>
      <c r="F186" s="418" t="s">
        <v>243</v>
      </c>
      <c r="G186" s="418"/>
      <c r="H186" s="419"/>
      <c r="I186" s="419"/>
      <c r="J186" s="419"/>
      <c r="K186" s="419"/>
      <c r="L186" s="420"/>
      <c r="M186" s="420"/>
      <c r="N186" s="420"/>
      <c r="O186" s="421"/>
    </row>
    <row r="187" spans="1:15" ht="17.25" customHeight="1">
      <c r="A187" s="406"/>
      <c r="B187" s="407"/>
      <c r="C187" s="732" t="s">
        <v>352</v>
      </c>
      <c r="D187" s="408"/>
      <c r="E187" s="525">
        <v>90</v>
      </c>
      <c r="F187" s="525">
        <v>390</v>
      </c>
      <c r="G187" s="410"/>
      <c r="H187" s="411">
        <v>108.75</v>
      </c>
      <c r="I187" s="412">
        <v>0.6</v>
      </c>
      <c r="J187" s="412">
        <v>0.1</v>
      </c>
      <c r="K187" s="413"/>
      <c r="L187" s="523"/>
      <c r="M187" s="523">
        <f>ROUND(H187*I187*J187,2)</f>
        <v>6.53</v>
      </c>
      <c r="N187" s="414">
        <f t="shared" ref="N187" si="36">ROUND(M187,2)</f>
        <v>6.53</v>
      </c>
      <c r="O187" s="524"/>
    </row>
    <row r="188" spans="1:15" ht="15.75">
      <c r="A188" s="406"/>
      <c r="B188" s="407"/>
      <c r="C188" s="733"/>
      <c r="D188" s="408"/>
      <c r="E188" s="525">
        <v>170</v>
      </c>
      <c r="F188" s="525">
        <v>227.92</v>
      </c>
      <c r="G188" s="410"/>
      <c r="H188" s="411">
        <v>63.88</v>
      </c>
      <c r="I188" s="412">
        <v>0.6</v>
      </c>
      <c r="J188" s="412">
        <v>0.1</v>
      </c>
      <c r="K188" s="413"/>
      <c r="L188" s="523"/>
      <c r="M188" s="523">
        <f t="shared" ref="M188:M189" si="37">ROUND(H188*I188*J188,2)</f>
        <v>3.83</v>
      </c>
      <c r="N188" s="414">
        <f t="shared" ref="N188:N189" si="38">ROUND(M188,2)</f>
        <v>3.83</v>
      </c>
      <c r="O188" s="524"/>
    </row>
    <row r="189" spans="1:15" ht="15.75">
      <c r="A189" s="406"/>
      <c r="B189" s="407"/>
      <c r="C189" s="409" t="s">
        <v>353</v>
      </c>
      <c r="D189" s="408"/>
      <c r="E189" s="525">
        <v>170</v>
      </c>
      <c r="F189" s="525">
        <v>227.92</v>
      </c>
      <c r="G189" s="410"/>
      <c r="H189" s="411">
        <v>52.2</v>
      </c>
      <c r="I189" s="412">
        <v>0.3</v>
      </c>
      <c r="J189" s="412">
        <v>0.08</v>
      </c>
      <c r="K189" s="413"/>
      <c r="L189" s="523"/>
      <c r="M189" s="523">
        <f t="shared" si="37"/>
        <v>1.25</v>
      </c>
      <c r="N189" s="414">
        <f t="shared" si="38"/>
        <v>1.25</v>
      </c>
      <c r="O189" s="523"/>
    </row>
    <row r="190" spans="1:15" ht="15.75">
      <c r="A190" s="409"/>
      <c r="B190" s="507"/>
      <c r="C190" s="482"/>
      <c r="D190" s="473"/>
      <c r="E190" s="525"/>
      <c r="F190" s="525"/>
      <c r="G190" s="422"/>
      <c r="H190" s="423"/>
      <c r="I190" s="425"/>
      <c r="J190" s="423"/>
      <c r="K190" s="426"/>
      <c r="L190" s="425"/>
      <c r="M190" s="424"/>
      <c r="N190" s="425"/>
      <c r="O190" s="404"/>
    </row>
    <row r="191" spans="1:15" ht="15.75">
      <c r="A191" s="739"/>
      <c r="B191" s="740"/>
      <c r="C191" s="394"/>
      <c r="D191" s="395"/>
      <c r="E191" s="396"/>
      <c r="F191" s="396"/>
      <c r="G191" s="396"/>
      <c r="H191" s="432"/>
      <c r="I191" s="432"/>
      <c r="J191" s="432"/>
      <c r="K191" s="432"/>
      <c r="L191" s="474"/>
      <c r="M191" s="474" t="s">
        <v>122</v>
      </c>
      <c r="N191" s="475">
        <f>SUM(N186:N190)</f>
        <v>11.61</v>
      </c>
      <c r="O191" s="500"/>
    </row>
    <row r="192" spans="1:15" ht="109.5" customHeight="1">
      <c r="A192" s="737">
        <v>8030203</v>
      </c>
      <c r="B192" s="738"/>
      <c r="C192" s="616" t="s">
        <v>364</v>
      </c>
      <c r="D192" s="617" t="s">
        <v>105</v>
      </c>
      <c r="E192" s="486"/>
      <c r="F192" s="486"/>
      <c r="G192" s="486"/>
      <c r="H192" s="438"/>
      <c r="I192" s="438"/>
      <c r="J192" s="438"/>
      <c r="K192" s="438"/>
      <c r="L192" s="438"/>
      <c r="M192" s="468"/>
      <c r="N192" s="469"/>
      <c r="O192" s="470">
        <f>N198</f>
        <v>135.66</v>
      </c>
    </row>
    <row r="193" spans="1:15" ht="30">
      <c r="A193" s="416"/>
      <c r="B193" s="417"/>
      <c r="C193" s="471"/>
      <c r="D193" s="472"/>
      <c r="E193" s="418" t="s">
        <v>242</v>
      </c>
      <c r="F193" s="418" t="s">
        <v>243</v>
      </c>
      <c r="G193" s="418"/>
      <c r="H193" s="419"/>
      <c r="I193" s="419"/>
      <c r="J193" s="419"/>
      <c r="K193" s="419"/>
      <c r="L193" s="420"/>
      <c r="M193" s="420"/>
      <c r="N193" s="420"/>
      <c r="O193" s="421"/>
    </row>
    <row r="194" spans="1:15" ht="17.25" customHeight="1">
      <c r="A194" s="406"/>
      <c r="B194" s="407"/>
      <c r="C194" s="732" t="s">
        <v>352</v>
      </c>
      <c r="D194" s="408"/>
      <c r="E194" s="525">
        <v>90</v>
      </c>
      <c r="F194" s="525">
        <v>390</v>
      </c>
      <c r="G194" s="410"/>
      <c r="H194" s="411">
        <v>108.75</v>
      </c>
      <c r="I194" s="412">
        <v>0.6</v>
      </c>
      <c r="J194" s="412">
        <v>1</v>
      </c>
      <c r="K194" s="413"/>
      <c r="L194" s="523"/>
      <c r="M194" s="523">
        <f>ROUND(H194*I194*J194,2)</f>
        <v>65.25</v>
      </c>
      <c r="N194" s="414">
        <f t="shared" ref="N194:N196" si="39">ROUND(M194,2)</f>
        <v>65.25</v>
      </c>
      <c r="O194" s="524"/>
    </row>
    <row r="195" spans="1:15" ht="15.75">
      <c r="A195" s="406"/>
      <c r="B195" s="407"/>
      <c r="C195" s="733"/>
      <c r="D195" s="408"/>
      <c r="E195" s="525">
        <v>170</v>
      </c>
      <c r="F195" s="525">
        <v>227.92</v>
      </c>
      <c r="G195" s="410"/>
      <c r="H195" s="411">
        <v>63.88</v>
      </c>
      <c r="I195" s="412">
        <v>0.6</v>
      </c>
      <c r="J195" s="412">
        <v>1.51</v>
      </c>
      <c r="K195" s="413"/>
      <c r="L195" s="523"/>
      <c r="M195" s="523">
        <f t="shared" ref="M195:M196" si="40">ROUND(H195*I195*J195,2)</f>
        <v>57.88</v>
      </c>
      <c r="N195" s="414">
        <f t="shared" si="39"/>
        <v>57.88</v>
      </c>
      <c r="O195" s="524"/>
    </row>
    <row r="196" spans="1:15" ht="15.75">
      <c r="A196" s="406"/>
      <c r="B196" s="407"/>
      <c r="C196" s="409" t="s">
        <v>353</v>
      </c>
      <c r="D196" s="408"/>
      <c r="E196" s="525">
        <v>170</v>
      </c>
      <c r="F196" s="525">
        <v>227.92</v>
      </c>
      <c r="G196" s="410"/>
      <c r="H196" s="411">
        <v>52.2</v>
      </c>
      <c r="I196" s="412">
        <v>0.3</v>
      </c>
      <c r="J196" s="412">
        <v>0.8</v>
      </c>
      <c r="K196" s="413"/>
      <c r="L196" s="523"/>
      <c r="M196" s="523">
        <f t="shared" si="40"/>
        <v>12.53</v>
      </c>
      <c r="N196" s="414">
        <f t="shared" si="39"/>
        <v>12.53</v>
      </c>
      <c r="O196" s="523"/>
    </row>
    <row r="197" spans="1:15" ht="15.75">
      <c r="A197" s="409"/>
      <c r="B197" s="507"/>
      <c r="C197" s="482"/>
      <c r="D197" s="473"/>
      <c r="E197" s="525"/>
      <c r="F197" s="525"/>
      <c r="G197" s="422"/>
      <c r="H197" s="423"/>
      <c r="I197" s="425"/>
      <c r="J197" s="423"/>
      <c r="K197" s="426"/>
      <c r="L197" s="425"/>
      <c r="M197" s="424"/>
      <c r="N197" s="425"/>
      <c r="O197" s="404"/>
    </row>
    <row r="198" spans="1:15" ht="15.75">
      <c r="A198" s="739"/>
      <c r="B198" s="740"/>
      <c r="C198" s="394"/>
      <c r="D198" s="395"/>
      <c r="E198" s="396"/>
      <c r="F198" s="396"/>
      <c r="G198" s="396"/>
      <c r="H198" s="432"/>
      <c r="I198" s="432"/>
      <c r="J198" s="432"/>
      <c r="K198" s="432"/>
      <c r="L198" s="474"/>
      <c r="M198" s="474" t="s">
        <v>122</v>
      </c>
      <c r="N198" s="475">
        <f>SUM(N193:N197)</f>
        <v>135.66</v>
      </c>
      <c r="O198" s="500"/>
    </row>
    <row r="199" spans="1:15" ht="15.75">
      <c r="A199" s="741" t="s">
        <v>117</v>
      </c>
      <c r="B199" s="742"/>
      <c r="C199" s="748" t="s">
        <v>252</v>
      </c>
      <c r="D199" s="749"/>
      <c r="E199" s="735"/>
      <c r="F199" s="736"/>
      <c r="G199" s="735"/>
      <c r="H199" s="736"/>
      <c r="I199" s="735"/>
      <c r="J199" s="736"/>
      <c r="K199" s="735"/>
      <c r="L199" s="736"/>
      <c r="M199" s="735"/>
      <c r="N199" s="736"/>
      <c r="O199" s="506"/>
    </row>
    <row r="200" spans="1:15" ht="110.25" customHeight="1">
      <c r="A200" s="737">
        <v>8040022</v>
      </c>
      <c r="B200" s="738"/>
      <c r="C200" s="616" t="s">
        <v>301</v>
      </c>
      <c r="D200" s="617" t="s">
        <v>93</v>
      </c>
      <c r="E200" s="486"/>
      <c r="F200" s="486"/>
      <c r="G200" s="486"/>
      <c r="H200" s="438"/>
      <c r="I200" s="438"/>
      <c r="J200" s="438"/>
      <c r="K200" s="438"/>
      <c r="L200" s="438"/>
      <c r="M200" s="468"/>
      <c r="N200" s="469"/>
      <c r="O200" s="470">
        <f>N207</f>
        <v>42.800000000000004</v>
      </c>
    </row>
    <row r="201" spans="1:15" ht="30">
      <c r="A201" s="409"/>
      <c r="B201" s="507"/>
      <c r="C201" s="482"/>
      <c r="D201" s="473"/>
      <c r="E201" s="418" t="s">
        <v>242</v>
      </c>
      <c r="F201" s="418" t="s">
        <v>243</v>
      </c>
      <c r="G201" s="422"/>
      <c r="H201" s="423"/>
      <c r="I201" s="425"/>
      <c r="J201" s="423"/>
      <c r="K201" s="426"/>
      <c r="L201" s="425"/>
      <c r="M201" s="424"/>
      <c r="N201" s="423"/>
      <c r="O201" s="404"/>
    </row>
    <row r="202" spans="1:15" ht="15.75">
      <c r="A202" s="409"/>
      <c r="B202" s="507"/>
      <c r="C202" s="755" t="s">
        <v>302</v>
      </c>
      <c r="D202" s="473"/>
      <c r="E202" s="525">
        <v>235.83</v>
      </c>
      <c r="F202" s="525"/>
      <c r="G202" s="422"/>
      <c r="H202" s="423">
        <v>10.050000000000001</v>
      </c>
      <c r="I202" s="425"/>
      <c r="J202" s="423"/>
      <c r="K202" s="426"/>
      <c r="L202" s="425"/>
      <c r="M202" s="424">
        <f>H202</f>
        <v>10.050000000000001</v>
      </c>
      <c r="N202" s="425">
        <f t="shared" ref="N202" si="41">ROUND(M202,2)</f>
        <v>10.050000000000001</v>
      </c>
      <c r="O202" s="404"/>
    </row>
    <row r="203" spans="1:15" ht="15.75">
      <c r="A203" s="409"/>
      <c r="B203" s="507"/>
      <c r="C203" s="757"/>
      <c r="D203" s="473"/>
      <c r="E203" s="525">
        <v>365.57</v>
      </c>
      <c r="F203" s="525"/>
      <c r="G203" s="422"/>
      <c r="H203" s="423">
        <v>10.050000000000001</v>
      </c>
      <c r="I203" s="425"/>
      <c r="J203" s="423"/>
      <c r="K203" s="426"/>
      <c r="L203" s="425"/>
      <c r="M203" s="424">
        <f t="shared" ref="M203:M205" si="42">H203</f>
        <v>10.050000000000001</v>
      </c>
      <c r="N203" s="425">
        <f t="shared" ref="N203:N205" si="43">ROUND(M203,2)</f>
        <v>10.050000000000001</v>
      </c>
      <c r="O203" s="404"/>
    </row>
    <row r="204" spans="1:15" ht="15.75">
      <c r="A204" s="409"/>
      <c r="B204" s="507"/>
      <c r="C204" s="755" t="s">
        <v>303</v>
      </c>
      <c r="D204" s="473"/>
      <c r="E204" s="525">
        <v>20</v>
      </c>
      <c r="F204" s="525"/>
      <c r="G204" s="422"/>
      <c r="H204" s="423">
        <v>11.35</v>
      </c>
      <c r="I204" s="425"/>
      <c r="J204" s="423"/>
      <c r="K204" s="426"/>
      <c r="L204" s="425"/>
      <c r="M204" s="424">
        <f t="shared" si="42"/>
        <v>11.35</v>
      </c>
      <c r="N204" s="425">
        <f t="shared" si="43"/>
        <v>11.35</v>
      </c>
      <c r="O204" s="404"/>
    </row>
    <row r="205" spans="1:15" ht="15.75">
      <c r="A205" s="409"/>
      <c r="B205" s="507"/>
      <c r="C205" s="757"/>
      <c r="D205" s="473"/>
      <c r="E205" s="525">
        <v>380</v>
      </c>
      <c r="F205" s="525"/>
      <c r="G205" s="422"/>
      <c r="H205" s="423">
        <v>11.35</v>
      </c>
      <c r="I205" s="425"/>
      <c r="J205" s="423"/>
      <c r="K205" s="426"/>
      <c r="L205" s="425"/>
      <c r="M205" s="424">
        <f t="shared" si="42"/>
        <v>11.35</v>
      </c>
      <c r="N205" s="425">
        <f t="shared" si="43"/>
        <v>11.35</v>
      </c>
      <c r="O205" s="404"/>
    </row>
    <row r="206" spans="1:15" ht="15.75">
      <c r="A206" s="409"/>
      <c r="B206" s="507"/>
      <c r="C206" s="482"/>
      <c r="D206" s="473"/>
      <c r="E206" s="525"/>
      <c r="F206" s="525"/>
      <c r="G206" s="422"/>
      <c r="H206" s="423"/>
      <c r="I206" s="425"/>
      <c r="J206" s="423"/>
      <c r="K206" s="426"/>
      <c r="L206" s="425"/>
      <c r="M206" s="424"/>
      <c r="N206" s="425"/>
      <c r="O206" s="404"/>
    </row>
    <row r="207" spans="1:15" ht="15.75">
      <c r="A207" s="739"/>
      <c r="B207" s="740"/>
      <c r="C207" s="394"/>
      <c r="D207" s="395"/>
      <c r="E207" s="396"/>
      <c r="F207" s="396"/>
      <c r="G207" s="396"/>
      <c r="H207" s="432"/>
      <c r="I207" s="432"/>
      <c r="J207" s="432"/>
      <c r="K207" s="432"/>
      <c r="L207" s="474"/>
      <c r="M207" s="474" t="s">
        <v>122</v>
      </c>
      <c r="N207" s="475">
        <f>SUM(N201:N206)</f>
        <v>42.800000000000004</v>
      </c>
      <c r="O207" s="500"/>
    </row>
    <row r="208" spans="1:15" ht="154.5" customHeight="1">
      <c r="A208" s="737">
        <v>8040151</v>
      </c>
      <c r="B208" s="738"/>
      <c r="C208" s="616" t="s">
        <v>295</v>
      </c>
      <c r="D208" s="514" t="s">
        <v>93</v>
      </c>
      <c r="E208" s="486"/>
      <c r="F208" s="486"/>
      <c r="G208" s="486"/>
      <c r="H208" s="438"/>
      <c r="I208" s="438"/>
      <c r="J208" s="438"/>
      <c r="K208" s="438"/>
      <c r="L208" s="438"/>
      <c r="M208" s="468"/>
      <c r="N208" s="469"/>
      <c r="O208" s="470">
        <f>N219</f>
        <v>550.94100000000003</v>
      </c>
    </row>
    <row r="209" spans="1:15" ht="30">
      <c r="A209" s="409"/>
      <c r="B209" s="507"/>
      <c r="C209" s="482"/>
      <c r="D209" s="473"/>
      <c r="E209" s="418" t="s">
        <v>242</v>
      </c>
      <c r="F209" s="418" t="s">
        <v>243</v>
      </c>
      <c r="G209" s="422"/>
      <c r="H209" s="423"/>
      <c r="I209" s="425"/>
      <c r="J209" s="423"/>
      <c r="K209" s="426"/>
      <c r="L209" s="425"/>
      <c r="M209" s="424"/>
      <c r="N209" s="423"/>
      <c r="O209" s="404"/>
    </row>
    <row r="210" spans="1:15" ht="15.75">
      <c r="A210" s="409"/>
      <c r="B210" s="507"/>
      <c r="C210" s="755" t="s">
        <v>358</v>
      </c>
      <c r="D210" s="473"/>
      <c r="E210" s="525">
        <v>365.57</v>
      </c>
      <c r="F210" s="525">
        <v>390</v>
      </c>
      <c r="G210" s="422"/>
      <c r="H210" s="423">
        <v>26.8</v>
      </c>
      <c r="I210" s="425"/>
      <c r="J210" s="423"/>
      <c r="K210" s="426"/>
      <c r="L210" s="425"/>
      <c r="M210" s="424"/>
      <c r="N210" s="423">
        <f>H210</f>
        <v>26.8</v>
      </c>
      <c r="O210" s="404"/>
    </row>
    <row r="211" spans="1:15" ht="15.75">
      <c r="A211" s="409"/>
      <c r="B211" s="507"/>
      <c r="C211" s="756"/>
      <c r="D211" s="473"/>
      <c r="E211" s="525">
        <v>90</v>
      </c>
      <c r="F211" s="525">
        <v>170</v>
      </c>
      <c r="G211" s="422"/>
      <c r="H211" s="423">
        <v>83.16</v>
      </c>
      <c r="I211" s="425"/>
      <c r="J211" s="423"/>
      <c r="K211" s="426"/>
      <c r="L211" s="425"/>
      <c r="M211" s="424"/>
      <c r="N211" s="423">
        <f t="shared" ref="N211:N217" si="44">H211</f>
        <v>83.16</v>
      </c>
      <c r="O211" s="404"/>
    </row>
    <row r="212" spans="1:15" ht="15.75">
      <c r="A212" s="409"/>
      <c r="B212" s="507"/>
      <c r="C212" s="757"/>
      <c r="D212" s="473"/>
      <c r="E212" s="525">
        <v>227.92</v>
      </c>
      <c r="F212" s="525">
        <v>235.83</v>
      </c>
      <c r="G212" s="422"/>
      <c r="H212" s="423">
        <v>8.68</v>
      </c>
      <c r="I212" s="425"/>
      <c r="J212" s="423"/>
      <c r="K212" s="426"/>
      <c r="L212" s="425"/>
      <c r="M212" s="424"/>
      <c r="N212" s="423">
        <f t="shared" si="44"/>
        <v>8.68</v>
      </c>
      <c r="O212" s="404"/>
    </row>
    <row r="213" spans="1:15" ht="15.75">
      <c r="A213" s="409"/>
      <c r="B213" s="507"/>
      <c r="C213" s="473" t="s">
        <v>359</v>
      </c>
      <c r="D213" s="473"/>
      <c r="E213" s="525"/>
      <c r="F213" s="525"/>
      <c r="G213" s="422"/>
      <c r="H213" s="423">
        <v>130.30000000000001</v>
      </c>
      <c r="I213" s="425"/>
      <c r="J213" s="423"/>
      <c r="K213" s="426"/>
      <c r="L213" s="425"/>
      <c r="M213" s="424"/>
      <c r="N213" s="423">
        <f t="shared" si="44"/>
        <v>130.30000000000001</v>
      </c>
      <c r="O213" s="404"/>
    </row>
    <row r="214" spans="1:15" ht="15.75">
      <c r="A214" s="409"/>
      <c r="B214" s="507"/>
      <c r="C214" s="482"/>
      <c r="D214" s="473"/>
      <c r="E214" s="525"/>
      <c r="F214" s="525"/>
      <c r="G214" s="422"/>
      <c r="H214" s="423"/>
      <c r="I214" s="425"/>
      <c r="J214" s="423"/>
      <c r="K214" s="426"/>
      <c r="L214" s="425"/>
      <c r="M214" s="424"/>
      <c r="N214" s="424"/>
      <c r="O214" s="404"/>
    </row>
    <row r="215" spans="1:15" ht="15.75">
      <c r="A215" s="409"/>
      <c r="B215" s="507"/>
      <c r="C215" s="755" t="s">
        <v>360</v>
      </c>
      <c r="D215" s="473"/>
      <c r="E215" s="525">
        <v>385.86</v>
      </c>
      <c r="F215" s="525">
        <v>14.99</v>
      </c>
      <c r="G215" s="422"/>
      <c r="H215" s="423">
        <v>27.321000000000002</v>
      </c>
      <c r="I215" s="425"/>
      <c r="J215" s="423"/>
      <c r="K215" s="426"/>
      <c r="L215" s="425"/>
      <c r="M215" s="424"/>
      <c r="N215" s="423">
        <f t="shared" si="44"/>
        <v>27.321000000000002</v>
      </c>
      <c r="O215" s="404"/>
    </row>
    <row r="216" spans="1:15" ht="15.75">
      <c r="A216" s="409"/>
      <c r="B216" s="507"/>
      <c r="C216" s="756"/>
      <c r="D216" s="473"/>
      <c r="E216" s="525">
        <v>27.55</v>
      </c>
      <c r="F216" s="525">
        <v>170</v>
      </c>
      <c r="G216" s="422"/>
      <c r="H216" s="423">
        <v>135.87</v>
      </c>
      <c r="I216" s="425"/>
      <c r="J216" s="423"/>
      <c r="K216" s="426"/>
      <c r="L216" s="425"/>
      <c r="M216" s="424"/>
      <c r="N216" s="423">
        <f t="shared" si="44"/>
        <v>135.87</v>
      </c>
      <c r="O216" s="404"/>
    </row>
    <row r="217" spans="1:15" ht="15.75">
      <c r="A217" s="409"/>
      <c r="B217" s="507"/>
      <c r="C217" s="757"/>
      <c r="D217" s="473"/>
      <c r="E217" s="525">
        <v>227.92</v>
      </c>
      <c r="F217" s="525">
        <v>373.3</v>
      </c>
      <c r="G217" s="422"/>
      <c r="H217" s="423">
        <v>138.81</v>
      </c>
      <c r="I217" s="425"/>
      <c r="J217" s="423"/>
      <c r="K217" s="426"/>
      <c r="L217" s="425"/>
      <c r="M217" s="424"/>
      <c r="N217" s="423">
        <f t="shared" si="44"/>
        <v>138.81</v>
      </c>
      <c r="O217" s="404"/>
    </row>
    <row r="218" spans="1:15" ht="15.75">
      <c r="A218" s="510"/>
      <c r="B218" s="511"/>
      <c r="C218" s="512"/>
      <c r="D218" s="403"/>
      <c r="E218" s="525"/>
      <c r="F218" s="525"/>
      <c r="G218" s="409"/>
      <c r="H218" s="409"/>
      <c r="I218" s="409"/>
      <c r="J218" s="409"/>
      <c r="K218" s="438"/>
      <c r="L218" s="438"/>
      <c r="M218" s="438"/>
      <c r="N218" s="415"/>
      <c r="O218" s="404"/>
    </row>
    <row r="219" spans="1:15" ht="15.75">
      <c r="A219" s="739"/>
      <c r="B219" s="740"/>
      <c r="C219" s="394"/>
      <c r="D219" s="395"/>
      <c r="E219" s="396"/>
      <c r="F219" s="396"/>
      <c r="G219" s="396"/>
      <c r="H219" s="432"/>
      <c r="I219" s="432"/>
      <c r="J219" s="432"/>
      <c r="K219" s="432"/>
      <c r="L219" s="474"/>
      <c r="M219" s="474" t="s">
        <v>122</v>
      </c>
      <c r="N219" s="475">
        <f>SUM(N209:N218)</f>
        <v>550.94100000000003</v>
      </c>
      <c r="O219" s="500"/>
    </row>
    <row r="220" spans="1:15" ht="15.75">
      <c r="A220" s="741" t="s">
        <v>118</v>
      </c>
      <c r="B220" s="742"/>
      <c r="C220" s="748" t="s">
        <v>296</v>
      </c>
      <c r="D220" s="749"/>
      <c r="E220" s="735"/>
      <c r="F220" s="736"/>
      <c r="G220" s="735"/>
      <c r="H220" s="736"/>
      <c r="I220" s="735"/>
      <c r="J220" s="736"/>
      <c r="K220" s="735"/>
      <c r="L220" s="736"/>
      <c r="M220" s="735"/>
      <c r="N220" s="736"/>
      <c r="O220" s="506"/>
    </row>
    <row r="221" spans="1:15" ht="188.25" customHeight="1">
      <c r="A221" s="737">
        <v>8060508</v>
      </c>
      <c r="B221" s="738"/>
      <c r="C221" s="616" t="s">
        <v>365</v>
      </c>
      <c r="D221" s="514" t="s">
        <v>94</v>
      </c>
      <c r="E221" s="486"/>
      <c r="F221" s="486"/>
      <c r="G221" s="486"/>
      <c r="H221" s="438"/>
      <c r="I221" s="438"/>
      <c r="J221" s="438"/>
      <c r="K221" s="438"/>
      <c r="L221" s="438"/>
      <c r="M221" s="468"/>
      <c r="N221" s="469"/>
      <c r="O221" s="470">
        <f>N244</f>
        <v>3262</v>
      </c>
    </row>
    <row r="222" spans="1:15" ht="30">
      <c r="A222" s="409"/>
      <c r="B222" s="507"/>
      <c r="C222" s="482"/>
      <c r="D222" s="473"/>
      <c r="E222" s="418" t="s">
        <v>242</v>
      </c>
      <c r="F222" s="418" t="s">
        <v>243</v>
      </c>
      <c r="G222" s="422"/>
      <c r="H222" s="423"/>
      <c r="I222" s="425"/>
      <c r="J222" s="423"/>
      <c r="K222" s="426"/>
      <c r="L222" s="425"/>
      <c r="M222" s="424"/>
      <c r="N222" s="423"/>
      <c r="O222" s="404"/>
    </row>
    <row r="223" spans="1:15" ht="15.75">
      <c r="A223" s="406"/>
      <c r="B223" s="407"/>
      <c r="C223" s="732" t="s">
        <v>350</v>
      </c>
      <c r="D223" s="408"/>
      <c r="E223" s="525">
        <v>0</v>
      </c>
      <c r="F223" s="525">
        <v>20</v>
      </c>
      <c r="G223" s="410"/>
      <c r="H223" s="411">
        <f>-E223+F223</f>
        <v>20</v>
      </c>
      <c r="I223" s="412">
        <v>7.7</v>
      </c>
      <c r="J223" s="412"/>
      <c r="K223" s="413"/>
      <c r="L223" s="414"/>
      <c r="M223" s="523">
        <f>ROUND(H223*I223,2)</f>
        <v>154</v>
      </c>
      <c r="N223" s="414">
        <f>ROUND(M223,2)</f>
        <v>154</v>
      </c>
      <c r="O223" s="404"/>
    </row>
    <row r="224" spans="1:15" ht="15.75">
      <c r="A224" s="406"/>
      <c r="B224" s="407"/>
      <c r="C224" s="734"/>
      <c r="D224" s="408"/>
      <c r="E224" s="525">
        <v>20</v>
      </c>
      <c r="F224" s="525">
        <v>40</v>
      </c>
      <c r="G224" s="410"/>
      <c r="H224" s="411">
        <f t="shared" ref="H224:H227" si="45">-E224+F224</f>
        <v>20</v>
      </c>
      <c r="I224" s="412">
        <v>7.7</v>
      </c>
      <c r="J224" s="412"/>
      <c r="K224" s="413"/>
      <c r="L224" s="523"/>
      <c r="M224" s="523">
        <f t="shared" ref="M224:M242" si="46">ROUND(H224*I224,2)</f>
        <v>154</v>
      </c>
      <c r="N224" s="414">
        <f t="shared" ref="N224:N242" si="47">ROUND(M224,2)</f>
        <v>154</v>
      </c>
      <c r="O224" s="524"/>
    </row>
    <row r="225" spans="1:15" ht="15.75">
      <c r="A225" s="406"/>
      <c r="B225" s="407"/>
      <c r="C225" s="734"/>
      <c r="D225" s="408"/>
      <c r="E225" s="525">
        <v>40</v>
      </c>
      <c r="F225" s="525">
        <v>60</v>
      </c>
      <c r="G225" s="410"/>
      <c r="H225" s="411">
        <f t="shared" si="45"/>
        <v>20</v>
      </c>
      <c r="I225" s="412">
        <v>7.7</v>
      </c>
      <c r="J225" s="412"/>
      <c r="K225" s="413"/>
      <c r="L225" s="523"/>
      <c r="M225" s="523">
        <f t="shared" si="46"/>
        <v>154</v>
      </c>
      <c r="N225" s="414">
        <f t="shared" si="47"/>
        <v>154</v>
      </c>
      <c r="O225" s="524"/>
    </row>
    <row r="226" spans="1:15" ht="15.75">
      <c r="A226" s="406"/>
      <c r="B226" s="407"/>
      <c r="C226" s="734"/>
      <c r="D226" s="408"/>
      <c r="E226" s="525">
        <v>60</v>
      </c>
      <c r="F226" s="525">
        <v>80</v>
      </c>
      <c r="G226" s="410"/>
      <c r="H226" s="411">
        <f t="shared" si="45"/>
        <v>20</v>
      </c>
      <c r="I226" s="412">
        <v>7.7</v>
      </c>
      <c r="J226" s="412"/>
      <c r="K226" s="413"/>
      <c r="L226" s="523"/>
      <c r="M226" s="523">
        <f t="shared" si="46"/>
        <v>154</v>
      </c>
      <c r="N226" s="414">
        <f t="shared" si="47"/>
        <v>154</v>
      </c>
      <c r="O226" s="524"/>
    </row>
    <row r="227" spans="1:15" ht="15.75">
      <c r="A227" s="406"/>
      <c r="B227" s="407"/>
      <c r="C227" s="734"/>
      <c r="D227" s="408"/>
      <c r="E227" s="525">
        <v>80</v>
      </c>
      <c r="F227" s="525">
        <v>100</v>
      </c>
      <c r="G227" s="410"/>
      <c r="H227" s="411">
        <f t="shared" si="45"/>
        <v>20</v>
      </c>
      <c r="I227" s="412">
        <v>7.7</v>
      </c>
      <c r="J227" s="412"/>
      <c r="K227" s="413"/>
      <c r="L227" s="523"/>
      <c r="M227" s="523">
        <f t="shared" si="46"/>
        <v>154</v>
      </c>
      <c r="N227" s="414">
        <f t="shared" si="47"/>
        <v>154</v>
      </c>
      <c r="O227" s="524"/>
    </row>
    <row r="228" spans="1:15" ht="15.75">
      <c r="A228" s="406"/>
      <c r="B228" s="407"/>
      <c r="C228" s="734"/>
      <c r="D228" s="408"/>
      <c r="E228" s="525">
        <v>100</v>
      </c>
      <c r="F228" s="525">
        <v>120</v>
      </c>
      <c r="G228" s="410"/>
      <c r="H228" s="411">
        <f>-E228+F228</f>
        <v>20</v>
      </c>
      <c r="I228" s="412">
        <v>7.7</v>
      </c>
      <c r="J228" s="412"/>
      <c r="K228" s="413"/>
      <c r="L228" s="523"/>
      <c r="M228" s="523">
        <f t="shared" si="46"/>
        <v>154</v>
      </c>
      <c r="N228" s="414">
        <f t="shared" si="47"/>
        <v>154</v>
      </c>
      <c r="O228" s="524"/>
    </row>
    <row r="229" spans="1:15" ht="15.75">
      <c r="A229" s="406"/>
      <c r="B229" s="407"/>
      <c r="C229" s="734"/>
      <c r="D229" s="408"/>
      <c r="E229" s="525">
        <v>120</v>
      </c>
      <c r="F229" s="525">
        <v>140</v>
      </c>
      <c r="G229" s="410"/>
      <c r="H229" s="411">
        <f t="shared" ref="H229:H242" si="48">-E229+F229</f>
        <v>20</v>
      </c>
      <c r="I229" s="412">
        <v>7.7</v>
      </c>
      <c r="J229" s="412"/>
      <c r="K229" s="413"/>
      <c r="L229" s="523"/>
      <c r="M229" s="523">
        <f t="shared" si="46"/>
        <v>154</v>
      </c>
      <c r="N229" s="414">
        <f t="shared" si="47"/>
        <v>154</v>
      </c>
      <c r="O229" s="524"/>
    </row>
    <row r="230" spans="1:15" ht="15.75">
      <c r="A230" s="406"/>
      <c r="B230" s="407"/>
      <c r="C230" s="734"/>
      <c r="D230" s="408"/>
      <c r="E230" s="525">
        <v>140</v>
      </c>
      <c r="F230" s="525">
        <v>160</v>
      </c>
      <c r="G230" s="410"/>
      <c r="H230" s="411">
        <f t="shared" si="48"/>
        <v>20</v>
      </c>
      <c r="I230" s="412">
        <v>7.7</v>
      </c>
      <c r="J230" s="412"/>
      <c r="K230" s="413"/>
      <c r="L230" s="523"/>
      <c r="M230" s="523">
        <f t="shared" si="46"/>
        <v>154</v>
      </c>
      <c r="N230" s="414">
        <f t="shared" si="47"/>
        <v>154</v>
      </c>
      <c r="O230" s="524"/>
    </row>
    <row r="231" spans="1:15" ht="15.75">
      <c r="A231" s="406"/>
      <c r="B231" s="407"/>
      <c r="C231" s="734"/>
      <c r="D231" s="408"/>
      <c r="E231" s="525">
        <v>160</v>
      </c>
      <c r="F231" s="525">
        <v>180</v>
      </c>
      <c r="G231" s="410"/>
      <c r="H231" s="411">
        <f t="shared" si="48"/>
        <v>20</v>
      </c>
      <c r="I231" s="412">
        <v>7.7</v>
      </c>
      <c r="J231" s="412"/>
      <c r="K231" s="413"/>
      <c r="L231" s="523"/>
      <c r="M231" s="523">
        <f t="shared" si="46"/>
        <v>154</v>
      </c>
      <c r="N231" s="414">
        <f t="shared" si="47"/>
        <v>154</v>
      </c>
      <c r="O231" s="524"/>
    </row>
    <row r="232" spans="1:15" ht="15.75">
      <c r="A232" s="406"/>
      <c r="B232" s="407"/>
      <c r="C232" s="734"/>
      <c r="D232" s="408"/>
      <c r="E232" s="525">
        <v>180</v>
      </c>
      <c r="F232" s="525">
        <v>200</v>
      </c>
      <c r="G232" s="410"/>
      <c r="H232" s="411">
        <f t="shared" si="48"/>
        <v>20</v>
      </c>
      <c r="I232" s="412">
        <v>7.7</v>
      </c>
      <c r="J232" s="412"/>
      <c r="K232" s="413"/>
      <c r="L232" s="523"/>
      <c r="M232" s="523">
        <f t="shared" si="46"/>
        <v>154</v>
      </c>
      <c r="N232" s="414">
        <f t="shared" si="47"/>
        <v>154</v>
      </c>
      <c r="O232" s="524"/>
    </row>
    <row r="233" spans="1:15" ht="15.75">
      <c r="A233" s="406"/>
      <c r="B233" s="407"/>
      <c r="C233" s="734"/>
      <c r="D233" s="408"/>
      <c r="E233" s="525">
        <v>200</v>
      </c>
      <c r="F233" s="525">
        <v>220</v>
      </c>
      <c r="G233" s="410"/>
      <c r="H233" s="411">
        <f t="shared" si="48"/>
        <v>20</v>
      </c>
      <c r="I233" s="412">
        <v>7.7</v>
      </c>
      <c r="J233" s="412"/>
      <c r="K233" s="413"/>
      <c r="L233" s="523"/>
      <c r="M233" s="523">
        <f t="shared" si="46"/>
        <v>154</v>
      </c>
      <c r="N233" s="414">
        <f t="shared" si="47"/>
        <v>154</v>
      </c>
      <c r="O233" s="524"/>
    </row>
    <row r="234" spans="1:15" ht="15.75">
      <c r="A234" s="406"/>
      <c r="B234" s="407"/>
      <c r="C234" s="734"/>
      <c r="D234" s="408"/>
      <c r="E234" s="525">
        <v>220</v>
      </c>
      <c r="F234" s="525">
        <v>240</v>
      </c>
      <c r="G234" s="410"/>
      <c r="H234" s="411">
        <f t="shared" si="48"/>
        <v>20</v>
      </c>
      <c r="I234" s="412">
        <v>7.7</v>
      </c>
      <c r="J234" s="412"/>
      <c r="K234" s="413"/>
      <c r="L234" s="523"/>
      <c r="M234" s="523">
        <f t="shared" si="46"/>
        <v>154</v>
      </c>
      <c r="N234" s="414">
        <f t="shared" si="47"/>
        <v>154</v>
      </c>
      <c r="O234" s="524"/>
    </row>
    <row r="235" spans="1:15" ht="15.75">
      <c r="A235" s="406"/>
      <c r="B235" s="407"/>
      <c r="C235" s="734"/>
      <c r="D235" s="408"/>
      <c r="E235" s="525">
        <v>240</v>
      </c>
      <c r="F235" s="525">
        <v>260</v>
      </c>
      <c r="G235" s="410"/>
      <c r="H235" s="411">
        <f t="shared" si="48"/>
        <v>20</v>
      </c>
      <c r="I235" s="412">
        <v>12.25</v>
      </c>
      <c r="J235" s="412"/>
      <c r="K235" s="413"/>
      <c r="L235" s="523"/>
      <c r="M235" s="523">
        <f t="shared" si="46"/>
        <v>245</v>
      </c>
      <c r="N235" s="414">
        <f t="shared" si="47"/>
        <v>245</v>
      </c>
      <c r="O235" s="524"/>
    </row>
    <row r="236" spans="1:15" ht="15.75">
      <c r="A236" s="406"/>
      <c r="B236" s="407"/>
      <c r="C236" s="734"/>
      <c r="D236" s="408"/>
      <c r="E236" s="525">
        <v>260</v>
      </c>
      <c r="F236" s="525">
        <v>280</v>
      </c>
      <c r="G236" s="410"/>
      <c r="H236" s="411">
        <f t="shared" si="48"/>
        <v>20</v>
      </c>
      <c r="I236" s="412">
        <v>7.7</v>
      </c>
      <c r="J236" s="412"/>
      <c r="K236" s="413"/>
      <c r="L236" s="523"/>
      <c r="M236" s="523">
        <f t="shared" si="46"/>
        <v>154</v>
      </c>
      <c r="N236" s="414">
        <f t="shared" si="47"/>
        <v>154</v>
      </c>
      <c r="O236" s="524"/>
    </row>
    <row r="237" spans="1:15" ht="15.75">
      <c r="A237" s="406"/>
      <c r="B237" s="407"/>
      <c r="C237" s="734"/>
      <c r="D237" s="408"/>
      <c r="E237" s="525">
        <v>280</v>
      </c>
      <c r="F237" s="525">
        <v>300</v>
      </c>
      <c r="G237" s="410"/>
      <c r="H237" s="411">
        <f t="shared" si="48"/>
        <v>20</v>
      </c>
      <c r="I237" s="412">
        <v>7.7</v>
      </c>
      <c r="J237" s="412"/>
      <c r="K237" s="413"/>
      <c r="L237" s="523"/>
      <c r="M237" s="523">
        <f t="shared" si="46"/>
        <v>154</v>
      </c>
      <c r="N237" s="414">
        <f t="shared" si="47"/>
        <v>154</v>
      </c>
      <c r="O237" s="524"/>
    </row>
    <row r="238" spans="1:15" ht="15.75">
      <c r="A238" s="406"/>
      <c r="B238" s="407"/>
      <c r="C238" s="734"/>
      <c r="D238" s="408"/>
      <c r="E238" s="525">
        <v>300</v>
      </c>
      <c r="F238" s="525">
        <v>320</v>
      </c>
      <c r="G238" s="410"/>
      <c r="H238" s="411">
        <f t="shared" si="48"/>
        <v>20</v>
      </c>
      <c r="I238" s="412">
        <v>7.7</v>
      </c>
      <c r="J238" s="412"/>
      <c r="K238" s="413"/>
      <c r="L238" s="523"/>
      <c r="M238" s="523">
        <f t="shared" si="46"/>
        <v>154</v>
      </c>
      <c r="N238" s="414">
        <f t="shared" si="47"/>
        <v>154</v>
      </c>
      <c r="O238" s="524"/>
    </row>
    <row r="239" spans="1:15" ht="15.75">
      <c r="A239" s="406"/>
      <c r="B239" s="407"/>
      <c r="C239" s="734"/>
      <c r="D239" s="408"/>
      <c r="E239" s="525">
        <v>320</v>
      </c>
      <c r="F239" s="525">
        <v>340</v>
      </c>
      <c r="G239" s="410"/>
      <c r="H239" s="411">
        <f t="shared" si="48"/>
        <v>20</v>
      </c>
      <c r="I239" s="412">
        <v>7.7</v>
      </c>
      <c r="J239" s="412"/>
      <c r="K239" s="413"/>
      <c r="L239" s="523"/>
      <c r="M239" s="523">
        <f t="shared" si="46"/>
        <v>154</v>
      </c>
      <c r="N239" s="414">
        <f t="shared" si="47"/>
        <v>154</v>
      </c>
      <c r="O239" s="524"/>
    </row>
    <row r="240" spans="1:15" ht="15.75">
      <c r="A240" s="406"/>
      <c r="B240" s="407"/>
      <c r="C240" s="734"/>
      <c r="D240" s="408"/>
      <c r="E240" s="525">
        <v>340</v>
      </c>
      <c r="F240" s="525">
        <v>360</v>
      </c>
      <c r="G240" s="410"/>
      <c r="H240" s="411">
        <f t="shared" si="48"/>
        <v>20</v>
      </c>
      <c r="I240" s="412">
        <v>12.25</v>
      </c>
      <c r="J240" s="412"/>
      <c r="K240" s="413"/>
      <c r="L240" s="523"/>
      <c r="M240" s="523">
        <f t="shared" si="46"/>
        <v>245</v>
      </c>
      <c r="N240" s="414">
        <f t="shared" si="47"/>
        <v>245</v>
      </c>
      <c r="O240" s="524"/>
    </row>
    <row r="241" spans="1:15" ht="15.75">
      <c r="A241" s="406"/>
      <c r="B241" s="407"/>
      <c r="C241" s="734"/>
      <c r="D241" s="408"/>
      <c r="E241" s="525">
        <v>360</v>
      </c>
      <c r="F241" s="525">
        <v>380</v>
      </c>
      <c r="G241" s="410"/>
      <c r="H241" s="411">
        <f t="shared" si="48"/>
        <v>20</v>
      </c>
      <c r="I241" s="412">
        <v>7.7</v>
      </c>
      <c r="J241" s="412"/>
      <c r="K241" s="413"/>
      <c r="L241" s="523"/>
      <c r="M241" s="523">
        <f t="shared" si="46"/>
        <v>154</v>
      </c>
      <c r="N241" s="414">
        <f t="shared" si="47"/>
        <v>154</v>
      </c>
      <c r="O241" s="524"/>
    </row>
    <row r="242" spans="1:15" ht="15.75">
      <c r="A242" s="406"/>
      <c r="B242" s="407"/>
      <c r="C242" s="733"/>
      <c r="D242" s="408"/>
      <c r="E242" s="525">
        <v>380</v>
      </c>
      <c r="F242" s="525">
        <v>400</v>
      </c>
      <c r="G242" s="410"/>
      <c r="H242" s="411">
        <f t="shared" si="48"/>
        <v>20</v>
      </c>
      <c r="I242" s="412">
        <v>7.7</v>
      </c>
      <c r="J242" s="412"/>
      <c r="K242" s="413"/>
      <c r="L242" s="523"/>
      <c r="M242" s="523">
        <f t="shared" si="46"/>
        <v>154</v>
      </c>
      <c r="N242" s="414">
        <f t="shared" si="47"/>
        <v>154</v>
      </c>
      <c r="O242" s="524"/>
    </row>
    <row r="243" spans="1:15" ht="15.75">
      <c r="A243" s="510"/>
      <c r="B243" s="511"/>
      <c r="C243" s="512"/>
      <c r="D243" s="403"/>
      <c r="E243" s="409"/>
      <c r="F243" s="409"/>
      <c r="G243" s="409"/>
      <c r="H243" s="411"/>
      <c r="I243" s="438"/>
      <c r="J243" s="438"/>
      <c r="K243" s="438"/>
      <c r="L243" s="438"/>
      <c r="M243" s="438"/>
      <c r="N243" s="415"/>
      <c r="O243" s="404"/>
    </row>
    <row r="244" spans="1:15" ht="15.75">
      <c r="A244" s="739"/>
      <c r="B244" s="740"/>
      <c r="C244" s="394"/>
      <c r="D244" s="395"/>
      <c r="E244" s="396"/>
      <c r="F244" s="396"/>
      <c r="G244" s="396"/>
      <c r="H244" s="432"/>
      <c r="I244" s="432"/>
      <c r="J244" s="432"/>
      <c r="K244" s="432"/>
      <c r="L244" s="474"/>
      <c r="M244" s="474" t="s">
        <v>122</v>
      </c>
      <c r="N244" s="475">
        <f>SUM(N222:N243)</f>
        <v>3262</v>
      </c>
      <c r="O244" s="500"/>
    </row>
    <row r="245" spans="1:15" ht="98.25" customHeight="1">
      <c r="A245" s="737">
        <v>8060354</v>
      </c>
      <c r="B245" s="738"/>
      <c r="C245" s="616" t="s">
        <v>297</v>
      </c>
      <c r="D245" s="514" t="s">
        <v>94</v>
      </c>
      <c r="E245" s="486"/>
      <c r="F245" s="486"/>
      <c r="G245" s="486"/>
      <c r="H245" s="438"/>
      <c r="I245" s="438"/>
      <c r="J245" s="438"/>
      <c r="K245" s="438"/>
      <c r="L245" s="438"/>
      <c r="M245" s="468"/>
      <c r="N245" s="469"/>
      <c r="O245" s="470">
        <f>N268</f>
        <v>3262</v>
      </c>
    </row>
    <row r="246" spans="1:15" ht="30">
      <c r="A246" s="409"/>
      <c r="B246" s="507"/>
      <c r="C246" s="482"/>
      <c r="D246" s="473"/>
      <c r="E246" s="418" t="s">
        <v>242</v>
      </c>
      <c r="F246" s="418" t="s">
        <v>243</v>
      </c>
      <c r="G246" s="422"/>
      <c r="H246" s="423"/>
      <c r="I246" s="425"/>
      <c r="J246" s="423"/>
      <c r="K246" s="426"/>
      <c r="L246" s="425"/>
      <c r="M246" s="424"/>
      <c r="N246" s="423"/>
      <c r="O246" s="404"/>
    </row>
    <row r="247" spans="1:15" ht="15.75">
      <c r="A247" s="406"/>
      <c r="B247" s="407"/>
      <c r="C247" s="732" t="s">
        <v>350</v>
      </c>
      <c r="D247" s="408"/>
      <c r="E247" s="525">
        <v>0</v>
      </c>
      <c r="F247" s="525">
        <v>20</v>
      </c>
      <c r="G247" s="410"/>
      <c r="H247" s="411">
        <f>-E247+F247</f>
        <v>20</v>
      </c>
      <c r="I247" s="412">
        <v>7.7</v>
      </c>
      <c r="J247" s="412"/>
      <c r="K247" s="413"/>
      <c r="L247" s="414"/>
      <c r="M247" s="523">
        <f>ROUND(H247*I247,2)</f>
        <v>154</v>
      </c>
      <c r="N247" s="414">
        <f>ROUND(M247,2)</f>
        <v>154</v>
      </c>
      <c r="O247" s="404"/>
    </row>
    <row r="248" spans="1:15" ht="15.75">
      <c r="A248" s="406"/>
      <c r="B248" s="407"/>
      <c r="C248" s="734"/>
      <c r="D248" s="408"/>
      <c r="E248" s="525">
        <v>20</v>
      </c>
      <c r="F248" s="525">
        <v>40</v>
      </c>
      <c r="G248" s="410"/>
      <c r="H248" s="411">
        <f t="shared" ref="H248:H251" si="49">-E248+F248</f>
        <v>20</v>
      </c>
      <c r="I248" s="412">
        <v>7.7</v>
      </c>
      <c r="J248" s="412"/>
      <c r="K248" s="413"/>
      <c r="L248" s="523"/>
      <c r="M248" s="523">
        <f t="shared" ref="M248:M266" si="50">ROUND(H248*I248,2)</f>
        <v>154</v>
      </c>
      <c r="N248" s="414">
        <f t="shared" ref="N248:N266" si="51">ROUND(M248,2)</f>
        <v>154</v>
      </c>
      <c r="O248" s="524"/>
    </row>
    <row r="249" spans="1:15" ht="15.75">
      <c r="A249" s="406"/>
      <c r="B249" s="407"/>
      <c r="C249" s="734"/>
      <c r="D249" s="408"/>
      <c r="E249" s="525">
        <v>40</v>
      </c>
      <c r="F249" s="525">
        <v>60</v>
      </c>
      <c r="G249" s="410"/>
      <c r="H249" s="411">
        <f t="shared" si="49"/>
        <v>20</v>
      </c>
      <c r="I249" s="412">
        <v>7.7</v>
      </c>
      <c r="J249" s="412"/>
      <c r="K249" s="413"/>
      <c r="L249" s="523"/>
      <c r="M249" s="523">
        <f t="shared" si="50"/>
        <v>154</v>
      </c>
      <c r="N249" s="414">
        <f t="shared" si="51"/>
        <v>154</v>
      </c>
      <c r="O249" s="524"/>
    </row>
    <row r="250" spans="1:15" ht="15.75">
      <c r="A250" s="406"/>
      <c r="B250" s="407"/>
      <c r="C250" s="734"/>
      <c r="D250" s="408"/>
      <c r="E250" s="525">
        <v>60</v>
      </c>
      <c r="F250" s="525">
        <v>80</v>
      </c>
      <c r="G250" s="410"/>
      <c r="H250" s="411">
        <f t="shared" si="49"/>
        <v>20</v>
      </c>
      <c r="I250" s="412">
        <v>7.7</v>
      </c>
      <c r="J250" s="412"/>
      <c r="K250" s="413"/>
      <c r="L250" s="523"/>
      <c r="M250" s="523">
        <f t="shared" si="50"/>
        <v>154</v>
      </c>
      <c r="N250" s="414">
        <f t="shared" si="51"/>
        <v>154</v>
      </c>
      <c r="O250" s="524"/>
    </row>
    <row r="251" spans="1:15" ht="15.75">
      <c r="A251" s="406"/>
      <c r="B251" s="407"/>
      <c r="C251" s="734"/>
      <c r="D251" s="408"/>
      <c r="E251" s="525">
        <v>80</v>
      </c>
      <c r="F251" s="525">
        <v>100</v>
      </c>
      <c r="G251" s="410"/>
      <c r="H251" s="411">
        <f t="shared" si="49"/>
        <v>20</v>
      </c>
      <c r="I251" s="412">
        <v>7.7</v>
      </c>
      <c r="J251" s="412"/>
      <c r="K251" s="413"/>
      <c r="L251" s="523"/>
      <c r="M251" s="523">
        <f t="shared" si="50"/>
        <v>154</v>
      </c>
      <c r="N251" s="414">
        <f t="shared" si="51"/>
        <v>154</v>
      </c>
      <c r="O251" s="524"/>
    </row>
    <row r="252" spans="1:15" ht="15.75">
      <c r="A252" s="406"/>
      <c r="B252" s="407"/>
      <c r="C252" s="734"/>
      <c r="D252" s="408"/>
      <c r="E252" s="525">
        <v>100</v>
      </c>
      <c r="F252" s="525">
        <v>120</v>
      </c>
      <c r="G252" s="410"/>
      <c r="H252" s="411">
        <f>-E252+F252</f>
        <v>20</v>
      </c>
      <c r="I252" s="412">
        <v>7.7</v>
      </c>
      <c r="J252" s="412"/>
      <c r="K252" s="413"/>
      <c r="L252" s="523"/>
      <c r="M252" s="523">
        <f t="shared" si="50"/>
        <v>154</v>
      </c>
      <c r="N252" s="414">
        <f t="shared" si="51"/>
        <v>154</v>
      </c>
      <c r="O252" s="524"/>
    </row>
    <row r="253" spans="1:15" ht="15.75">
      <c r="A253" s="406"/>
      <c r="B253" s="407"/>
      <c r="C253" s="734"/>
      <c r="D253" s="408"/>
      <c r="E253" s="525">
        <v>120</v>
      </c>
      <c r="F253" s="525">
        <v>140</v>
      </c>
      <c r="G253" s="410"/>
      <c r="H253" s="411">
        <f t="shared" ref="H253:H266" si="52">-E253+F253</f>
        <v>20</v>
      </c>
      <c r="I253" s="412">
        <v>7.7</v>
      </c>
      <c r="J253" s="412"/>
      <c r="K253" s="413"/>
      <c r="L253" s="523"/>
      <c r="M253" s="523">
        <f t="shared" si="50"/>
        <v>154</v>
      </c>
      <c r="N253" s="414">
        <f t="shared" si="51"/>
        <v>154</v>
      </c>
      <c r="O253" s="524"/>
    </row>
    <row r="254" spans="1:15" ht="15.75">
      <c r="A254" s="406"/>
      <c r="B254" s="407"/>
      <c r="C254" s="734"/>
      <c r="D254" s="408"/>
      <c r="E254" s="525">
        <v>140</v>
      </c>
      <c r="F254" s="525">
        <v>160</v>
      </c>
      <c r="G254" s="410"/>
      <c r="H254" s="411">
        <f t="shared" si="52"/>
        <v>20</v>
      </c>
      <c r="I254" s="412">
        <v>7.7</v>
      </c>
      <c r="J254" s="412"/>
      <c r="K254" s="413"/>
      <c r="L254" s="523"/>
      <c r="M254" s="523">
        <f t="shared" si="50"/>
        <v>154</v>
      </c>
      <c r="N254" s="414">
        <f t="shared" si="51"/>
        <v>154</v>
      </c>
      <c r="O254" s="524"/>
    </row>
    <row r="255" spans="1:15" ht="15.75">
      <c r="A255" s="406"/>
      <c r="B255" s="407"/>
      <c r="C255" s="734"/>
      <c r="D255" s="408"/>
      <c r="E255" s="525">
        <v>160</v>
      </c>
      <c r="F255" s="525">
        <v>180</v>
      </c>
      <c r="G255" s="410"/>
      <c r="H255" s="411">
        <f t="shared" si="52"/>
        <v>20</v>
      </c>
      <c r="I255" s="412">
        <v>7.7</v>
      </c>
      <c r="J255" s="412"/>
      <c r="K255" s="413"/>
      <c r="L255" s="523"/>
      <c r="M255" s="523">
        <f t="shared" si="50"/>
        <v>154</v>
      </c>
      <c r="N255" s="414">
        <f t="shared" si="51"/>
        <v>154</v>
      </c>
      <c r="O255" s="524"/>
    </row>
    <row r="256" spans="1:15" ht="15.75">
      <c r="A256" s="406"/>
      <c r="B256" s="407"/>
      <c r="C256" s="734"/>
      <c r="D256" s="408"/>
      <c r="E256" s="525">
        <v>180</v>
      </c>
      <c r="F256" s="525">
        <v>200</v>
      </c>
      <c r="G256" s="410"/>
      <c r="H256" s="411">
        <f t="shared" si="52"/>
        <v>20</v>
      </c>
      <c r="I256" s="412">
        <v>7.7</v>
      </c>
      <c r="J256" s="412"/>
      <c r="K256" s="413"/>
      <c r="L256" s="523"/>
      <c r="M256" s="523">
        <f t="shared" si="50"/>
        <v>154</v>
      </c>
      <c r="N256" s="414">
        <f t="shared" si="51"/>
        <v>154</v>
      </c>
      <c r="O256" s="524"/>
    </row>
    <row r="257" spans="1:15" ht="15.75">
      <c r="A257" s="406"/>
      <c r="B257" s="407"/>
      <c r="C257" s="734"/>
      <c r="D257" s="408"/>
      <c r="E257" s="525">
        <v>200</v>
      </c>
      <c r="F257" s="525">
        <v>220</v>
      </c>
      <c r="G257" s="410"/>
      <c r="H257" s="411">
        <f t="shared" si="52"/>
        <v>20</v>
      </c>
      <c r="I257" s="412">
        <v>7.7</v>
      </c>
      <c r="J257" s="412"/>
      <c r="K257" s="413"/>
      <c r="L257" s="523"/>
      <c r="M257" s="523">
        <f t="shared" si="50"/>
        <v>154</v>
      </c>
      <c r="N257" s="414">
        <f t="shared" si="51"/>
        <v>154</v>
      </c>
      <c r="O257" s="524"/>
    </row>
    <row r="258" spans="1:15" ht="15.75">
      <c r="A258" s="406"/>
      <c r="B258" s="407"/>
      <c r="C258" s="734"/>
      <c r="D258" s="408"/>
      <c r="E258" s="525">
        <v>220</v>
      </c>
      <c r="F258" s="525">
        <v>240</v>
      </c>
      <c r="G258" s="410"/>
      <c r="H258" s="411">
        <f t="shared" si="52"/>
        <v>20</v>
      </c>
      <c r="I258" s="412">
        <v>7.7</v>
      </c>
      <c r="J258" s="412"/>
      <c r="K258" s="413"/>
      <c r="L258" s="523"/>
      <c r="M258" s="523">
        <f t="shared" si="50"/>
        <v>154</v>
      </c>
      <c r="N258" s="414">
        <f t="shared" si="51"/>
        <v>154</v>
      </c>
      <c r="O258" s="524"/>
    </row>
    <row r="259" spans="1:15" ht="15.75">
      <c r="A259" s="406"/>
      <c r="B259" s="407"/>
      <c r="C259" s="734"/>
      <c r="D259" s="408"/>
      <c r="E259" s="525">
        <v>240</v>
      </c>
      <c r="F259" s="525">
        <v>260</v>
      </c>
      <c r="G259" s="410"/>
      <c r="H259" s="411">
        <f t="shared" si="52"/>
        <v>20</v>
      </c>
      <c r="I259" s="412">
        <v>12.25</v>
      </c>
      <c r="J259" s="412"/>
      <c r="K259" s="413"/>
      <c r="L259" s="523"/>
      <c r="M259" s="523">
        <f t="shared" si="50"/>
        <v>245</v>
      </c>
      <c r="N259" s="414">
        <f t="shared" si="51"/>
        <v>245</v>
      </c>
      <c r="O259" s="524"/>
    </row>
    <row r="260" spans="1:15" ht="15.75">
      <c r="A260" s="406"/>
      <c r="B260" s="407"/>
      <c r="C260" s="734"/>
      <c r="D260" s="408"/>
      <c r="E260" s="525">
        <v>260</v>
      </c>
      <c r="F260" s="525">
        <v>280</v>
      </c>
      <c r="G260" s="410"/>
      <c r="H260" s="411">
        <f t="shared" si="52"/>
        <v>20</v>
      </c>
      <c r="I260" s="412">
        <v>7.7</v>
      </c>
      <c r="J260" s="412"/>
      <c r="K260" s="413"/>
      <c r="L260" s="523"/>
      <c r="M260" s="523">
        <f t="shared" si="50"/>
        <v>154</v>
      </c>
      <c r="N260" s="414">
        <f t="shared" si="51"/>
        <v>154</v>
      </c>
      <c r="O260" s="524"/>
    </row>
    <row r="261" spans="1:15" ht="15.75">
      <c r="A261" s="406"/>
      <c r="B261" s="407"/>
      <c r="C261" s="734"/>
      <c r="D261" s="408"/>
      <c r="E261" s="525">
        <v>280</v>
      </c>
      <c r="F261" s="525">
        <v>300</v>
      </c>
      <c r="G261" s="410"/>
      <c r="H261" s="411">
        <f t="shared" si="52"/>
        <v>20</v>
      </c>
      <c r="I261" s="412">
        <v>7.7</v>
      </c>
      <c r="J261" s="412"/>
      <c r="K261" s="413"/>
      <c r="L261" s="523"/>
      <c r="M261" s="523">
        <f t="shared" si="50"/>
        <v>154</v>
      </c>
      <c r="N261" s="414">
        <f t="shared" si="51"/>
        <v>154</v>
      </c>
      <c r="O261" s="524"/>
    </row>
    <row r="262" spans="1:15" ht="15.75">
      <c r="A262" s="406"/>
      <c r="B262" s="407"/>
      <c r="C262" s="734"/>
      <c r="D262" s="408"/>
      <c r="E262" s="525">
        <v>300</v>
      </c>
      <c r="F262" s="525">
        <v>320</v>
      </c>
      <c r="G262" s="410"/>
      <c r="H262" s="411">
        <f t="shared" si="52"/>
        <v>20</v>
      </c>
      <c r="I262" s="412">
        <v>7.7</v>
      </c>
      <c r="J262" s="412"/>
      <c r="K262" s="413"/>
      <c r="L262" s="523"/>
      <c r="M262" s="523">
        <f t="shared" si="50"/>
        <v>154</v>
      </c>
      <c r="N262" s="414">
        <f t="shared" si="51"/>
        <v>154</v>
      </c>
      <c r="O262" s="524"/>
    </row>
    <row r="263" spans="1:15" ht="15.75">
      <c r="A263" s="406"/>
      <c r="B263" s="407"/>
      <c r="C263" s="734"/>
      <c r="D263" s="408"/>
      <c r="E263" s="525">
        <v>320</v>
      </c>
      <c r="F263" s="525">
        <v>340</v>
      </c>
      <c r="G263" s="410"/>
      <c r="H263" s="411">
        <f t="shared" si="52"/>
        <v>20</v>
      </c>
      <c r="I263" s="412">
        <v>7.7</v>
      </c>
      <c r="J263" s="412"/>
      <c r="K263" s="413"/>
      <c r="L263" s="523"/>
      <c r="M263" s="523">
        <f t="shared" si="50"/>
        <v>154</v>
      </c>
      <c r="N263" s="414">
        <f t="shared" si="51"/>
        <v>154</v>
      </c>
      <c r="O263" s="524"/>
    </row>
    <row r="264" spans="1:15" ht="15.75">
      <c r="A264" s="406"/>
      <c r="B264" s="407"/>
      <c r="C264" s="734"/>
      <c r="D264" s="408"/>
      <c r="E264" s="525">
        <v>340</v>
      </c>
      <c r="F264" s="525">
        <v>360</v>
      </c>
      <c r="G264" s="410"/>
      <c r="H264" s="411">
        <f t="shared" si="52"/>
        <v>20</v>
      </c>
      <c r="I264" s="412">
        <v>12.25</v>
      </c>
      <c r="J264" s="412"/>
      <c r="K264" s="413"/>
      <c r="L264" s="523"/>
      <c r="M264" s="523">
        <f t="shared" si="50"/>
        <v>245</v>
      </c>
      <c r="N264" s="414">
        <f t="shared" si="51"/>
        <v>245</v>
      </c>
      <c r="O264" s="524"/>
    </row>
    <row r="265" spans="1:15" ht="15.75">
      <c r="A265" s="406"/>
      <c r="B265" s="407"/>
      <c r="C265" s="734"/>
      <c r="D265" s="408"/>
      <c r="E265" s="525">
        <v>360</v>
      </c>
      <c r="F265" s="525">
        <v>380</v>
      </c>
      <c r="G265" s="410"/>
      <c r="H265" s="411">
        <f t="shared" si="52"/>
        <v>20</v>
      </c>
      <c r="I265" s="412">
        <v>7.7</v>
      </c>
      <c r="J265" s="412"/>
      <c r="K265" s="413"/>
      <c r="L265" s="523"/>
      <c r="M265" s="523">
        <f t="shared" si="50"/>
        <v>154</v>
      </c>
      <c r="N265" s="414">
        <f t="shared" si="51"/>
        <v>154</v>
      </c>
      <c r="O265" s="524"/>
    </row>
    <row r="266" spans="1:15" ht="15.75">
      <c r="A266" s="406"/>
      <c r="B266" s="407"/>
      <c r="C266" s="733"/>
      <c r="D266" s="408"/>
      <c r="E266" s="525">
        <v>380</v>
      </c>
      <c r="F266" s="525">
        <v>400</v>
      </c>
      <c r="G266" s="410"/>
      <c r="H266" s="411">
        <f t="shared" si="52"/>
        <v>20</v>
      </c>
      <c r="I266" s="412">
        <v>7.7</v>
      </c>
      <c r="J266" s="412"/>
      <c r="K266" s="413"/>
      <c r="L266" s="523"/>
      <c r="M266" s="523">
        <f t="shared" si="50"/>
        <v>154</v>
      </c>
      <c r="N266" s="414">
        <f t="shared" si="51"/>
        <v>154</v>
      </c>
      <c r="O266" s="524"/>
    </row>
    <row r="267" spans="1:15" ht="15.75">
      <c r="A267" s="510"/>
      <c r="B267" s="511"/>
      <c r="C267" s="512"/>
      <c r="D267" s="403"/>
      <c r="E267" s="409"/>
      <c r="F267" s="409"/>
      <c r="G267" s="409"/>
      <c r="H267" s="409"/>
      <c r="I267" s="409"/>
      <c r="J267" s="438"/>
      <c r="K267" s="438"/>
      <c r="L267" s="438"/>
      <c r="M267" s="438"/>
      <c r="N267" s="415"/>
      <c r="O267" s="404"/>
    </row>
    <row r="268" spans="1:15" ht="15.75">
      <c r="A268" s="739"/>
      <c r="B268" s="740"/>
      <c r="C268" s="394"/>
      <c r="D268" s="395"/>
      <c r="E268" s="396"/>
      <c r="F268" s="396"/>
      <c r="G268" s="396"/>
      <c r="H268" s="432"/>
      <c r="I268" s="432"/>
      <c r="J268" s="432"/>
      <c r="K268" s="432"/>
      <c r="L268" s="474"/>
      <c r="M268" s="474" t="s">
        <v>122</v>
      </c>
      <c r="N268" s="475">
        <f>SUM(N246:N267)</f>
        <v>3262</v>
      </c>
      <c r="O268" s="500"/>
    </row>
    <row r="269" spans="1:15" ht="92.25" customHeight="1">
      <c r="A269" s="737">
        <v>8060006</v>
      </c>
      <c r="B269" s="738"/>
      <c r="C269" s="616" t="s">
        <v>298</v>
      </c>
      <c r="D269" s="514" t="s">
        <v>94</v>
      </c>
      <c r="E269" s="486"/>
      <c r="F269" s="486"/>
      <c r="G269" s="486"/>
      <c r="H269" s="438"/>
      <c r="I269" s="438"/>
      <c r="J269" s="438"/>
      <c r="K269" s="438"/>
      <c r="L269" s="438"/>
      <c r="M269" s="468"/>
      <c r="N269" s="469"/>
      <c r="O269" s="470">
        <f>N292</f>
        <v>3262</v>
      </c>
    </row>
    <row r="270" spans="1:15" ht="30">
      <c r="A270" s="409"/>
      <c r="B270" s="507"/>
      <c r="C270" s="482"/>
      <c r="D270" s="473"/>
      <c r="E270" s="418" t="s">
        <v>242</v>
      </c>
      <c r="F270" s="418" t="s">
        <v>243</v>
      </c>
      <c r="G270" s="422"/>
      <c r="H270" s="423"/>
      <c r="I270" s="425"/>
      <c r="J270" s="423"/>
      <c r="K270" s="426"/>
      <c r="L270" s="425"/>
      <c r="M270" s="424"/>
      <c r="N270" s="423"/>
      <c r="O270" s="404"/>
    </row>
    <row r="271" spans="1:15" ht="15.75">
      <c r="A271" s="406"/>
      <c r="B271" s="407"/>
      <c r="C271" s="732" t="s">
        <v>350</v>
      </c>
      <c r="D271" s="408"/>
      <c r="E271" s="525">
        <v>0</v>
      </c>
      <c r="F271" s="525">
        <v>20</v>
      </c>
      <c r="G271" s="410"/>
      <c r="H271" s="411">
        <f>-E271+F271</f>
        <v>20</v>
      </c>
      <c r="I271" s="412">
        <v>7.7</v>
      </c>
      <c r="J271" s="412"/>
      <c r="K271" s="413"/>
      <c r="L271" s="414"/>
      <c r="M271" s="523">
        <f>ROUND(H271*I271,2)</f>
        <v>154</v>
      </c>
      <c r="N271" s="414">
        <f>ROUND(M271,2)</f>
        <v>154</v>
      </c>
      <c r="O271" s="404"/>
    </row>
    <row r="272" spans="1:15" ht="15.75">
      <c r="A272" s="406"/>
      <c r="B272" s="407"/>
      <c r="C272" s="734"/>
      <c r="D272" s="408"/>
      <c r="E272" s="525">
        <v>20</v>
      </c>
      <c r="F272" s="525">
        <v>40</v>
      </c>
      <c r="G272" s="410"/>
      <c r="H272" s="411">
        <f t="shared" ref="H272:H275" si="53">-E272+F272</f>
        <v>20</v>
      </c>
      <c r="I272" s="412">
        <v>7.7</v>
      </c>
      <c r="J272" s="412"/>
      <c r="K272" s="413"/>
      <c r="L272" s="523"/>
      <c r="M272" s="523">
        <f t="shared" ref="M272:M290" si="54">ROUND(H272*I272,2)</f>
        <v>154</v>
      </c>
      <c r="N272" s="414">
        <f t="shared" ref="N272:N290" si="55">ROUND(M272,2)</f>
        <v>154</v>
      </c>
      <c r="O272" s="524"/>
    </row>
    <row r="273" spans="1:15" ht="15.75">
      <c r="A273" s="406"/>
      <c r="B273" s="407"/>
      <c r="C273" s="734"/>
      <c r="D273" s="408"/>
      <c r="E273" s="525">
        <v>40</v>
      </c>
      <c r="F273" s="525">
        <v>60</v>
      </c>
      <c r="G273" s="410"/>
      <c r="H273" s="411">
        <f t="shared" si="53"/>
        <v>20</v>
      </c>
      <c r="I273" s="412">
        <v>7.7</v>
      </c>
      <c r="J273" s="412"/>
      <c r="K273" s="413"/>
      <c r="L273" s="523"/>
      <c r="M273" s="523">
        <f t="shared" si="54"/>
        <v>154</v>
      </c>
      <c r="N273" s="414">
        <f t="shared" si="55"/>
        <v>154</v>
      </c>
      <c r="O273" s="524"/>
    </row>
    <row r="274" spans="1:15" ht="15.75">
      <c r="A274" s="406"/>
      <c r="B274" s="407"/>
      <c r="C274" s="734"/>
      <c r="D274" s="408"/>
      <c r="E274" s="525">
        <v>60</v>
      </c>
      <c r="F274" s="525">
        <v>80</v>
      </c>
      <c r="G274" s="410"/>
      <c r="H274" s="411">
        <f t="shared" si="53"/>
        <v>20</v>
      </c>
      <c r="I274" s="412">
        <v>7.7</v>
      </c>
      <c r="J274" s="412"/>
      <c r="K274" s="413"/>
      <c r="L274" s="523"/>
      <c r="M274" s="523">
        <f t="shared" si="54"/>
        <v>154</v>
      </c>
      <c r="N274" s="414">
        <f t="shared" si="55"/>
        <v>154</v>
      </c>
      <c r="O274" s="524"/>
    </row>
    <row r="275" spans="1:15" ht="15.75">
      <c r="A275" s="406"/>
      <c r="B275" s="407"/>
      <c r="C275" s="734"/>
      <c r="D275" s="408"/>
      <c r="E275" s="525">
        <v>80</v>
      </c>
      <c r="F275" s="525">
        <v>100</v>
      </c>
      <c r="G275" s="410"/>
      <c r="H275" s="411">
        <f t="shared" si="53"/>
        <v>20</v>
      </c>
      <c r="I275" s="412">
        <v>7.7</v>
      </c>
      <c r="J275" s="412"/>
      <c r="K275" s="413"/>
      <c r="L275" s="523"/>
      <c r="M275" s="523">
        <f t="shared" si="54"/>
        <v>154</v>
      </c>
      <c r="N275" s="414">
        <f t="shared" si="55"/>
        <v>154</v>
      </c>
      <c r="O275" s="524"/>
    </row>
    <row r="276" spans="1:15" ht="15.75">
      <c r="A276" s="406"/>
      <c r="B276" s="407"/>
      <c r="C276" s="734"/>
      <c r="D276" s="408"/>
      <c r="E276" s="525">
        <v>100</v>
      </c>
      <c r="F276" s="525">
        <v>120</v>
      </c>
      <c r="G276" s="410"/>
      <c r="H276" s="411">
        <f>-E276+F276</f>
        <v>20</v>
      </c>
      <c r="I276" s="412">
        <v>7.7</v>
      </c>
      <c r="J276" s="412"/>
      <c r="K276" s="413"/>
      <c r="L276" s="523"/>
      <c r="M276" s="523">
        <f t="shared" si="54"/>
        <v>154</v>
      </c>
      <c r="N276" s="414">
        <f t="shared" si="55"/>
        <v>154</v>
      </c>
      <c r="O276" s="524"/>
    </row>
    <row r="277" spans="1:15" ht="15.75">
      <c r="A277" s="406"/>
      <c r="B277" s="407"/>
      <c r="C277" s="734"/>
      <c r="D277" s="408"/>
      <c r="E277" s="525">
        <v>120</v>
      </c>
      <c r="F277" s="525">
        <v>140</v>
      </c>
      <c r="G277" s="410"/>
      <c r="H277" s="411">
        <f t="shared" ref="H277:H290" si="56">-E277+F277</f>
        <v>20</v>
      </c>
      <c r="I277" s="412">
        <v>7.7</v>
      </c>
      <c r="J277" s="412"/>
      <c r="K277" s="413"/>
      <c r="L277" s="523"/>
      <c r="M277" s="523">
        <f t="shared" si="54"/>
        <v>154</v>
      </c>
      <c r="N277" s="414">
        <f t="shared" si="55"/>
        <v>154</v>
      </c>
      <c r="O277" s="524"/>
    </row>
    <row r="278" spans="1:15" ht="15.75">
      <c r="A278" s="406"/>
      <c r="B278" s="407"/>
      <c r="C278" s="734"/>
      <c r="D278" s="408"/>
      <c r="E278" s="525">
        <v>140</v>
      </c>
      <c r="F278" s="525">
        <v>160</v>
      </c>
      <c r="G278" s="410"/>
      <c r="H278" s="411">
        <f t="shared" si="56"/>
        <v>20</v>
      </c>
      <c r="I278" s="412">
        <v>7.7</v>
      </c>
      <c r="J278" s="412"/>
      <c r="K278" s="413"/>
      <c r="L278" s="523"/>
      <c r="M278" s="523">
        <f t="shared" si="54"/>
        <v>154</v>
      </c>
      <c r="N278" s="414">
        <f t="shared" si="55"/>
        <v>154</v>
      </c>
      <c r="O278" s="524"/>
    </row>
    <row r="279" spans="1:15" ht="15.75">
      <c r="A279" s="406"/>
      <c r="B279" s="407"/>
      <c r="C279" s="734"/>
      <c r="D279" s="408"/>
      <c r="E279" s="525">
        <v>160</v>
      </c>
      <c r="F279" s="525">
        <v>180</v>
      </c>
      <c r="G279" s="410"/>
      <c r="H279" s="411">
        <f t="shared" si="56"/>
        <v>20</v>
      </c>
      <c r="I279" s="412">
        <v>7.7</v>
      </c>
      <c r="J279" s="412"/>
      <c r="K279" s="413"/>
      <c r="L279" s="523"/>
      <c r="M279" s="523">
        <f t="shared" si="54"/>
        <v>154</v>
      </c>
      <c r="N279" s="414">
        <f t="shared" si="55"/>
        <v>154</v>
      </c>
      <c r="O279" s="524"/>
    </row>
    <row r="280" spans="1:15" ht="15.75">
      <c r="A280" s="406"/>
      <c r="B280" s="407"/>
      <c r="C280" s="734"/>
      <c r="D280" s="408"/>
      <c r="E280" s="525">
        <v>180</v>
      </c>
      <c r="F280" s="525">
        <v>200</v>
      </c>
      <c r="G280" s="410"/>
      <c r="H280" s="411">
        <f t="shared" si="56"/>
        <v>20</v>
      </c>
      <c r="I280" s="412">
        <v>7.7</v>
      </c>
      <c r="J280" s="412"/>
      <c r="K280" s="413"/>
      <c r="L280" s="523"/>
      <c r="M280" s="523">
        <f t="shared" si="54"/>
        <v>154</v>
      </c>
      <c r="N280" s="414">
        <f t="shared" si="55"/>
        <v>154</v>
      </c>
      <c r="O280" s="524"/>
    </row>
    <row r="281" spans="1:15" ht="15.75">
      <c r="A281" s="406"/>
      <c r="B281" s="407"/>
      <c r="C281" s="734"/>
      <c r="D281" s="408"/>
      <c r="E281" s="525">
        <v>200</v>
      </c>
      <c r="F281" s="525">
        <v>220</v>
      </c>
      <c r="G281" s="410"/>
      <c r="H281" s="411">
        <f t="shared" si="56"/>
        <v>20</v>
      </c>
      <c r="I281" s="412">
        <v>7.7</v>
      </c>
      <c r="J281" s="412"/>
      <c r="K281" s="413"/>
      <c r="L281" s="523"/>
      <c r="M281" s="523">
        <f t="shared" si="54"/>
        <v>154</v>
      </c>
      <c r="N281" s="414">
        <f t="shared" si="55"/>
        <v>154</v>
      </c>
      <c r="O281" s="524"/>
    </row>
    <row r="282" spans="1:15" ht="15.75">
      <c r="A282" s="406"/>
      <c r="B282" s="407"/>
      <c r="C282" s="734"/>
      <c r="D282" s="408"/>
      <c r="E282" s="525">
        <v>220</v>
      </c>
      <c r="F282" s="525">
        <v>240</v>
      </c>
      <c r="G282" s="410"/>
      <c r="H282" s="411">
        <f t="shared" si="56"/>
        <v>20</v>
      </c>
      <c r="I282" s="412">
        <v>7.7</v>
      </c>
      <c r="J282" s="412"/>
      <c r="K282" s="413"/>
      <c r="L282" s="523"/>
      <c r="M282" s="523">
        <f t="shared" si="54"/>
        <v>154</v>
      </c>
      <c r="N282" s="414">
        <f t="shared" si="55"/>
        <v>154</v>
      </c>
      <c r="O282" s="524"/>
    </row>
    <row r="283" spans="1:15" ht="15.75">
      <c r="A283" s="406"/>
      <c r="B283" s="407"/>
      <c r="C283" s="734"/>
      <c r="D283" s="408"/>
      <c r="E283" s="525">
        <v>240</v>
      </c>
      <c r="F283" s="525">
        <v>260</v>
      </c>
      <c r="G283" s="410"/>
      <c r="H283" s="411">
        <f t="shared" si="56"/>
        <v>20</v>
      </c>
      <c r="I283" s="412">
        <v>12.25</v>
      </c>
      <c r="J283" s="412"/>
      <c r="K283" s="413"/>
      <c r="L283" s="523"/>
      <c r="M283" s="523">
        <f t="shared" si="54"/>
        <v>245</v>
      </c>
      <c r="N283" s="414">
        <f t="shared" si="55"/>
        <v>245</v>
      </c>
      <c r="O283" s="524"/>
    </row>
    <row r="284" spans="1:15" ht="15.75">
      <c r="A284" s="406"/>
      <c r="B284" s="407"/>
      <c r="C284" s="734"/>
      <c r="D284" s="408"/>
      <c r="E284" s="525">
        <v>260</v>
      </c>
      <c r="F284" s="525">
        <v>280</v>
      </c>
      <c r="G284" s="410"/>
      <c r="H284" s="411">
        <f t="shared" si="56"/>
        <v>20</v>
      </c>
      <c r="I284" s="412">
        <v>7.7</v>
      </c>
      <c r="J284" s="412"/>
      <c r="K284" s="413"/>
      <c r="L284" s="523"/>
      <c r="M284" s="523">
        <f t="shared" si="54"/>
        <v>154</v>
      </c>
      <c r="N284" s="414">
        <f t="shared" si="55"/>
        <v>154</v>
      </c>
      <c r="O284" s="524"/>
    </row>
    <row r="285" spans="1:15" ht="15.75">
      <c r="A285" s="406"/>
      <c r="B285" s="407"/>
      <c r="C285" s="734"/>
      <c r="D285" s="408"/>
      <c r="E285" s="525">
        <v>280</v>
      </c>
      <c r="F285" s="525">
        <v>300</v>
      </c>
      <c r="G285" s="410"/>
      <c r="H285" s="411">
        <f t="shared" si="56"/>
        <v>20</v>
      </c>
      <c r="I285" s="412">
        <v>7.7</v>
      </c>
      <c r="J285" s="412"/>
      <c r="K285" s="413"/>
      <c r="L285" s="523"/>
      <c r="M285" s="523">
        <f t="shared" si="54"/>
        <v>154</v>
      </c>
      <c r="N285" s="414">
        <f t="shared" si="55"/>
        <v>154</v>
      </c>
      <c r="O285" s="524"/>
    </row>
    <row r="286" spans="1:15" ht="15.75">
      <c r="A286" s="406"/>
      <c r="B286" s="407"/>
      <c r="C286" s="734"/>
      <c r="D286" s="408"/>
      <c r="E286" s="525">
        <v>300</v>
      </c>
      <c r="F286" s="525">
        <v>320</v>
      </c>
      <c r="G286" s="410"/>
      <c r="H286" s="411">
        <f t="shared" si="56"/>
        <v>20</v>
      </c>
      <c r="I286" s="412">
        <v>7.7</v>
      </c>
      <c r="J286" s="412"/>
      <c r="K286" s="413"/>
      <c r="L286" s="523"/>
      <c r="M286" s="523">
        <f t="shared" si="54"/>
        <v>154</v>
      </c>
      <c r="N286" s="414">
        <f t="shared" si="55"/>
        <v>154</v>
      </c>
      <c r="O286" s="524"/>
    </row>
    <row r="287" spans="1:15" ht="15.75">
      <c r="A287" s="406"/>
      <c r="B287" s="407"/>
      <c r="C287" s="734"/>
      <c r="D287" s="408"/>
      <c r="E287" s="525">
        <v>320</v>
      </c>
      <c r="F287" s="525">
        <v>340</v>
      </c>
      <c r="G287" s="410"/>
      <c r="H287" s="411">
        <f t="shared" si="56"/>
        <v>20</v>
      </c>
      <c r="I287" s="412">
        <v>7.7</v>
      </c>
      <c r="J287" s="412"/>
      <c r="K287" s="413"/>
      <c r="L287" s="523"/>
      <c r="M287" s="523">
        <f t="shared" si="54"/>
        <v>154</v>
      </c>
      <c r="N287" s="414">
        <f t="shared" si="55"/>
        <v>154</v>
      </c>
      <c r="O287" s="524"/>
    </row>
    <row r="288" spans="1:15" ht="15.75">
      <c r="A288" s="406"/>
      <c r="B288" s="407"/>
      <c r="C288" s="734"/>
      <c r="D288" s="408"/>
      <c r="E288" s="525">
        <v>340</v>
      </c>
      <c r="F288" s="525">
        <v>360</v>
      </c>
      <c r="G288" s="410"/>
      <c r="H288" s="411">
        <f t="shared" si="56"/>
        <v>20</v>
      </c>
      <c r="I288" s="412">
        <v>12.25</v>
      </c>
      <c r="J288" s="412"/>
      <c r="K288" s="413"/>
      <c r="L288" s="523"/>
      <c r="M288" s="523">
        <f t="shared" si="54"/>
        <v>245</v>
      </c>
      <c r="N288" s="414">
        <f t="shared" si="55"/>
        <v>245</v>
      </c>
      <c r="O288" s="524"/>
    </row>
    <row r="289" spans="1:15" ht="15.75">
      <c r="A289" s="406"/>
      <c r="B289" s="407"/>
      <c r="C289" s="734"/>
      <c r="D289" s="408"/>
      <c r="E289" s="525">
        <v>360</v>
      </c>
      <c r="F289" s="525">
        <v>380</v>
      </c>
      <c r="G289" s="410"/>
      <c r="H289" s="411">
        <f t="shared" si="56"/>
        <v>20</v>
      </c>
      <c r="I289" s="412">
        <v>7.7</v>
      </c>
      <c r="J289" s="412"/>
      <c r="K289" s="413"/>
      <c r="L289" s="523"/>
      <c r="M289" s="523">
        <f t="shared" si="54"/>
        <v>154</v>
      </c>
      <c r="N289" s="414">
        <f t="shared" si="55"/>
        <v>154</v>
      </c>
      <c r="O289" s="524"/>
    </row>
    <row r="290" spans="1:15" ht="15.75">
      <c r="A290" s="406"/>
      <c r="B290" s="407"/>
      <c r="C290" s="733"/>
      <c r="D290" s="408"/>
      <c r="E290" s="525">
        <v>380</v>
      </c>
      <c r="F290" s="525">
        <v>400</v>
      </c>
      <c r="G290" s="410"/>
      <c r="H290" s="411">
        <f t="shared" si="56"/>
        <v>20</v>
      </c>
      <c r="I290" s="412">
        <v>7.7</v>
      </c>
      <c r="J290" s="412"/>
      <c r="K290" s="413"/>
      <c r="L290" s="523"/>
      <c r="M290" s="523">
        <f t="shared" si="54"/>
        <v>154</v>
      </c>
      <c r="N290" s="414">
        <f t="shared" si="55"/>
        <v>154</v>
      </c>
      <c r="O290" s="524"/>
    </row>
    <row r="291" spans="1:15" ht="15.75">
      <c r="A291" s="510"/>
      <c r="B291" s="511"/>
      <c r="C291" s="512"/>
      <c r="D291" s="403"/>
      <c r="E291" s="409"/>
      <c r="F291" s="409"/>
      <c r="G291" s="409"/>
      <c r="H291" s="411"/>
      <c r="I291" s="438"/>
      <c r="J291" s="438"/>
      <c r="K291" s="438"/>
      <c r="L291" s="438"/>
      <c r="M291" s="438"/>
      <c r="N291" s="415"/>
      <c r="O291" s="404"/>
    </row>
    <row r="292" spans="1:15" ht="15.75">
      <c r="A292" s="739"/>
      <c r="B292" s="740"/>
      <c r="C292" s="394"/>
      <c r="D292" s="395"/>
      <c r="E292" s="396"/>
      <c r="F292" s="396"/>
      <c r="G292" s="396"/>
      <c r="H292" s="432"/>
      <c r="I292" s="432"/>
      <c r="J292" s="432"/>
      <c r="K292" s="432"/>
      <c r="L292" s="474"/>
      <c r="M292" s="474" t="s">
        <v>122</v>
      </c>
      <c r="N292" s="475">
        <f>SUM(N270:N291)</f>
        <v>3262</v>
      </c>
      <c r="O292" s="500"/>
    </row>
    <row r="293" spans="1:15" ht="15.75">
      <c r="A293" s="751" t="s">
        <v>120</v>
      </c>
      <c r="B293" s="752"/>
      <c r="C293" s="375" t="s">
        <v>123</v>
      </c>
      <c r="D293" s="376"/>
      <c r="E293" s="376"/>
      <c r="F293" s="376"/>
      <c r="G293" s="376"/>
      <c r="H293" s="377"/>
      <c r="I293" s="378"/>
      <c r="J293" s="378"/>
      <c r="K293" s="378"/>
      <c r="L293" s="379"/>
      <c r="M293" s="379"/>
      <c r="N293" s="378"/>
      <c r="O293" s="376"/>
    </row>
    <row r="294" spans="1:15" ht="90" customHeight="1">
      <c r="A294" s="750">
        <v>1020501</v>
      </c>
      <c r="B294" s="750"/>
      <c r="C294" s="513" t="s">
        <v>124</v>
      </c>
      <c r="D294" s="514" t="s">
        <v>94</v>
      </c>
      <c r="E294" s="515"/>
      <c r="F294" s="515"/>
      <c r="G294" s="515"/>
      <c r="H294" s="515"/>
      <c r="I294" s="516"/>
      <c r="J294" s="517"/>
      <c r="K294" s="518"/>
      <c r="L294" s="518"/>
      <c r="M294" s="457"/>
      <c r="N294" s="457"/>
      <c r="O294" s="470">
        <f>N321</f>
        <v>3362.2000000000003</v>
      </c>
    </row>
    <row r="295" spans="1:15" ht="30">
      <c r="A295" s="416"/>
      <c r="B295" s="417"/>
      <c r="C295" s="471"/>
      <c r="D295" s="472"/>
      <c r="E295" s="418" t="s">
        <v>242</v>
      </c>
      <c r="F295" s="418" t="s">
        <v>243</v>
      </c>
      <c r="G295" s="418"/>
      <c r="H295" s="419"/>
      <c r="I295" s="419"/>
      <c r="J295" s="419"/>
      <c r="K295" s="419"/>
      <c r="L295" s="420"/>
      <c r="M295" s="420"/>
      <c r="N295" s="420"/>
      <c r="O295" s="421"/>
    </row>
    <row r="296" spans="1:15" ht="15.75">
      <c r="A296" s="406"/>
      <c r="B296" s="407"/>
      <c r="C296" s="732" t="s">
        <v>350</v>
      </c>
      <c r="D296" s="408"/>
      <c r="E296" s="525">
        <v>0</v>
      </c>
      <c r="F296" s="525">
        <v>20</v>
      </c>
      <c r="G296" s="410"/>
      <c r="H296" s="411">
        <f>-E296+F296</f>
        <v>20</v>
      </c>
      <c r="I296" s="412">
        <v>7.65</v>
      </c>
      <c r="J296" s="412"/>
      <c r="K296" s="413"/>
      <c r="L296" s="414"/>
      <c r="M296" s="523">
        <f>ROUND(H296*I296,2)</f>
        <v>153</v>
      </c>
      <c r="N296" s="414">
        <f>ROUND(M296,2)</f>
        <v>153</v>
      </c>
      <c r="O296" s="404"/>
    </row>
    <row r="297" spans="1:15" ht="15.75">
      <c r="A297" s="406"/>
      <c r="B297" s="407"/>
      <c r="C297" s="734"/>
      <c r="D297" s="408"/>
      <c r="E297" s="525">
        <v>20</v>
      </c>
      <c r="F297" s="525">
        <v>40</v>
      </c>
      <c r="G297" s="410"/>
      <c r="H297" s="411">
        <f t="shared" ref="H297:H300" si="57">-E297+F297</f>
        <v>20</v>
      </c>
      <c r="I297" s="412">
        <v>7.65</v>
      </c>
      <c r="J297" s="412"/>
      <c r="K297" s="413"/>
      <c r="L297" s="523"/>
      <c r="M297" s="523">
        <f t="shared" ref="M297:M315" si="58">ROUND(H297*I297,2)</f>
        <v>153</v>
      </c>
      <c r="N297" s="414">
        <f t="shared" ref="N297:N315" si="59">ROUND(M297,2)</f>
        <v>153</v>
      </c>
      <c r="O297" s="524"/>
    </row>
    <row r="298" spans="1:15" ht="15.75">
      <c r="A298" s="406"/>
      <c r="B298" s="407"/>
      <c r="C298" s="734"/>
      <c r="D298" s="408"/>
      <c r="E298" s="525">
        <v>40</v>
      </c>
      <c r="F298" s="525">
        <v>60</v>
      </c>
      <c r="G298" s="410"/>
      <c r="H298" s="411">
        <f t="shared" si="57"/>
        <v>20</v>
      </c>
      <c r="I298" s="412">
        <v>7.65</v>
      </c>
      <c r="J298" s="412"/>
      <c r="K298" s="413"/>
      <c r="L298" s="523"/>
      <c r="M298" s="523">
        <f t="shared" si="58"/>
        <v>153</v>
      </c>
      <c r="N298" s="414">
        <f t="shared" si="59"/>
        <v>153</v>
      </c>
      <c r="O298" s="524"/>
    </row>
    <row r="299" spans="1:15" ht="15.75">
      <c r="A299" s="406"/>
      <c r="B299" s="407"/>
      <c r="C299" s="734"/>
      <c r="D299" s="408"/>
      <c r="E299" s="525">
        <v>60</v>
      </c>
      <c r="F299" s="525">
        <v>80</v>
      </c>
      <c r="G299" s="410"/>
      <c r="H299" s="411">
        <f t="shared" si="57"/>
        <v>20</v>
      </c>
      <c r="I299" s="412">
        <v>7.65</v>
      </c>
      <c r="J299" s="412"/>
      <c r="K299" s="413"/>
      <c r="L299" s="523"/>
      <c r="M299" s="523">
        <f t="shared" si="58"/>
        <v>153</v>
      </c>
      <c r="N299" s="414">
        <f t="shared" si="59"/>
        <v>153</v>
      </c>
      <c r="O299" s="524"/>
    </row>
    <row r="300" spans="1:15" ht="15.75">
      <c r="A300" s="406"/>
      <c r="B300" s="407"/>
      <c r="C300" s="734"/>
      <c r="D300" s="408"/>
      <c r="E300" s="525">
        <v>80</v>
      </c>
      <c r="F300" s="525">
        <v>100</v>
      </c>
      <c r="G300" s="410"/>
      <c r="H300" s="411">
        <f t="shared" si="57"/>
        <v>20</v>
      </c>
      <c r="I300" s="412">
        <v>7.65</v>
      </c>
      <c r="J300" s="412"/>
      <c r="K300" s="413"/>
      <c r="L300" s="523"/>
      <c r="M300" s="523">
        <f t="shared" si="58"/>
        <v>153</v>
      </c>
      <c r="N300" s="414">
        <f t="shared" si="59"/>
        <v>153</v>
      </c>
      <c r="O300" s="524"/>
    </row>
    <row r="301" spans="1:15" ht="15.75">
      <c r="A301" s="406"/>
      <c r="B301" s="407"/>
      <c r="C301" s="734"/>
      <c r="D301" s="408"/>
      <c r="E301" s="525">
        <v>100</v>
      </c>
      <c r="F301" s="525">
        <v>120</v>
      </c>
      <c r="G301" s="410"/>
      <c r="H301" s="411">
        <f>-E301+F301</f>
        <v>20</v>
      </c>
      <c r="I301" s="412">
        <v>7.65</v>
      </c>
      <c r="J301" s="412"/>
      <c r="K301" s="413"/>
      <c r="L301" s="523"/>
      <c r="M301" s="523">
        <f t="shared" si="58"/>
        <v>153</v>
      </c>
      <c r="N301" s="414">
        <f t="shared" si="59"/>
        <v>153</v>
      </c>
      <c r="O301" s="524"/>
    </row>
    <row r="302" spans="1:15" ht="15.75">
      <c r="A302" s="406"/>
      <c r="B302" s="407"/>
      <c r="C302" s="734"/>
      <c r="D302" s="408"/>
      <c r="E302" s="525">
        <v>120</v>
      </c>
      <c r="F302" s="525">
        <v>140</v>
      </c>
      <c r="G302" s="410"/>
      <c r="H302" s="411">
        <f t="shared" ref="H302:H315" si="60">-E302+F302</f>
        <v>20</v>
      </c>
      <c r="I302" s="412">
        <v>7.65</v>
      </c>
      <c r="J302" s="412"/>
      <c r="K302" s="413"/>
      <c r="L302" s="523"/>
      <c r="M302" s="523">
        <f t="shared" si="58"/>
        <v>153</v>
      </c>
      <c r="N302" s="414">
        <f t="shared" si="59"/>
        <v>153</v>
      </c>
      <c r="O302" s="524"/>
    </row>
    <row r="303" spans="1:15" ht="15.75">
      <c r="A303" s="406"/>
      <c r="B303" s="407"/>
      <c r="C303" s="734"/>
      <c r="D303" s="408"/>
      <c r="E303" s="525">
        <v>140</v>
      </c>
      <c r="F303" s="525">
        <v>160</v>
      </c>
      <c r="G303" s="410"/>
      <c r="H303" s="411">
        <f t="shared" si="60"/>
        <v>20</v>
      </c>
      <c r="I303" s="412">
        <v>7.65</v>
      </c>
      <c r="J303" s="412"/>
      <c r="K303" s="413"/>
      <c r="L303" s="523"/>
      <c r="M303" s="523">
        <f t="shared" si="58"/>
        <v>153</v>
      </c>
      <c r="N303" s="414">
        <f t="shared" si="59"/>
        <v>153</v>
      </c>
      <c r="O303" s="524"/>
    </row>
    <row r="304" spans="1:15" ht="15.75">
      <c r="A304" s="406"/>
      <c r="B304" s="407"/>
      <c r="C304" s="734"/>
      <c r="D304" s="408"/>
      <c r="E304" s="525">
        <v>160</v>
      </c>
      <c r="F304" s="525">
        <v>180</v>
      </c>
      <c r="G304" s="410"/>
      <c r="H304" s="411">
        <f t="shared" si="60"/>
        <v>20</v>
      </c>
      <c r="I304" s="412">
        <v>7.65</v>
      </c>
      <c r="J304" s="412"/>
      <c r="K304" s="413"/>
      <c r="L304" s="523"/>
      <c r="M304" s="523">
        <f t="shared" si="58"/>
        <v>153</v>
      </c>
      <c r="N304" s="414">
        <f t="shared" si="59"/>
        <v>153</v>
      </c>
      <c r="O304" s="524"/>
    </row>
    <row r="305" spans="1:15" ht="15.75">
      <c r="A305" s="406"/>
      <c r="B305" s="407"/>
      <c r="C305" s="734"/>
      <c r="D305" s="408"/>
      <c r="E305" s="525">
        <v>180</v>
      </c>
      <c r="F305" s="525">
        <v>200</v>
      </c>
      <c r="G305" s="410"/>
      <c r="H305" s="411">
        <f t="shared" si="60"/>
        <v>20</v>
      </c>
      <c r="I305" s="412">
        <v>7.65</v>
      </c>
      <c r="J305" s="412"/>
      <c r="K305" s="413"/>
      <c r="L305" s="523"/>
      <c r="M305" s="523">
        <f t="shared" si="58"/>
        <v>153</v>
      </c>
      <c r="N305" s="414">
        <f t="shared" si="59"/>
        <v>153</v>
      </c>
      <c r="O305" s="524"/>
    </row>
    <row r="306" spans="1:15" ht="15.75">
      <c r="A306" s="406"/>
      <c r="B306" s="407"/>
      <c r="C306" s="734"/>
      <c r="D306" s="408"/>
      <c r="E306" s="525">
        <v>200</v>
      </c>
      <c r="F306" s="525">
        <v>220</v>
      </c>
      <c r="G306" s="410"/>
      <c r="H306" s="411">
        <f t="shared" si="60"/>
        <v>20</v>
      </c>
      <c r="I306" s="412">
        <v>7.65</v>
      </c>
      <c r="J306" s="412"/>
      <c r="K306" s="413"/>
      <c r="L306" s="523"/>
      <c r="M306" s="523">
        <f t="shared" si="58"/>
        <v>153</v>
      </c>
      <c r="N306" s="414">
        <f t="shared" si="59"/>
        <v>153</v>
      </c>
      <c r="O306" s="524"/>
    </row>
    <row r="307" spans="1:15" ht="15.75">
      <c r="A307" s="406"/>
      <c r="B307" s="407"/>
      <c r="C307" s="734"/>
      <c r="D307" s="408"/>
      <c r="E307" s="525">
        <v>220</v>
      </c>
      <c r="F307" s="525">
        <v>240</v>
      </c>
      <c r="G307" s="410"/>
      <c r="H307" s="411">
        <f t="shared" si="60"/>
        <v>20</v>
      </c>
      <c r="I307" s="412">
        <v>7.65</v>
      </c>
      <c r="J307" s="412"/>
      <c r="K307" s="413"/>
      <c r="L307" s="523"/>
      <c r="M307" s="523">
        <f t="shared" si="58"/>
        <v>153</v>
      </c>
      <c r="N307" s="414">
        <f t="shared" si="59"/>
        <v>153</v>
      </c>
      <c r="O307" s="524"/>
    </row>
    <row r="308" spans="1:15" ht="15.75">
      <c r="A308" s="406"/>
      <c r="B308" s="407"/>
      <c r="C308" s="734"/>
      <c r="D308" s="408"/>
      <c r="E308" s="525">
        <v>240</v>
      </c>
      <c r="F308" s="525">
        <v>260</v>
      </c>
      <c r="G308" s="410"/>
      <c r="H308" s="411">
        <f t="shared" si="60"/>
        <v>20</v>
      </c>
      <c r="I308" s="412">
        <v>12.25</v>
      </c>
      <c r="J308" s="412"/>
      <c r="K308" s="413"/>
      <c r="L308" s="523"/>
      <c r="M308" s="523">
        <f t="shared" si="58"/>
        <v>245</v>
      </c>
      <c r="N308" s="414">
        <f t="shared" si="59"/>
        <v>245</v>
      </c>
      <c r="O308" s="524"/>
    </row>
    <row r="309" spans="1:15" ht="15.75">
      <c r="A309" s="406"/>
      <c r="B309" s="407"/>
      <c r="C309" s="734"/>
      <c r="D309" s="408"/>
      <c r="E309" s="525">
        <v>260</v>
      </c>
      <c r="F309" s="525">
        <v>280</v>
      </c>
      <c r="G309" s="410"/>
      <c r="H309" s="411">
        <f t="shared" si="60"/>
        <v>20</v>
      </c>
      <c r="I309" s="412">
        <v>7.65</v>
      </c>
      <c r="J309" s="412"/>
      <c r="K309" s="413"/>
      <c r="L309" s="523"/>
      <c r="M309" s="523">
        <f t="shared" si="58"/>
        <v>153</v>
      </c>
      <c r="N309" s="414">
        <f t="shared" si="59"/>
        <v>153</v>
      </c>
      <c r="O309" s="524"/>
    </row>
    <row r="310" spans="1:15" ht="15.75">
      <c r="A310" s="406"/>
      <c r="B310" s="407"/>
      <c r="C310" s="734"/>
      <c r="D310" s="408"/>
      <c r="E310" s="525">
        <v>280</v>
      </c>
      <c r="F310" s="525">
        <v>300</v>
      </c>
      <c r="G310" s="410"/>
      <c r="H310" s="411">
        <f t="shared" si="60"/>
        <v>20</v>
      </c>
      <c r="I310" s="412">
        <v>7.65</v>
      </c>
      <c r="J310" s="412"/>
      <c r="K310" s="413"/>
      <c r="L310" s="523"/>
      <c r="M310" s="523">
        <f t="shared" si="58"/>
        <v>153</v>
      </c>
      <c r="N310" s="414">
        <f t="shared" si="59"/>
        <v>153</v>
      </c>
      <c r="O310" s="524"/>
    </row>
    <row r="311" spans="1:15" ht="15.75">
      <c r="A311" s="406"/>
      <c r="B311" s="407"/>
      <c r="C311" s="734"/>
      <c r="D311" s="408"/>
      <c r="E311" s="525">
        <v>300</v>
      </c>
      <c r="F311" s="525">
        <v>320</v>
      </c>
      <c r="G311" s="410"/>
      <c r="H311" s="411">
        <f t="shared" si="60"/>
        <v>20</v>
      </c>
      <c r="I311" s="412">
        <v>7.65</v>
      </c>
      <c r="J311" s="412"/>
      <c r="K311" s="413"/>
      <c r="L311" s="523"/>
      <c r="M311" s="523">
        <f t="shared" si="58"/>
        <v>153</v>
      </c>
      <c r="N311" s="414">
        <f t="shared" si="59"/>
        <v>153</v>
      </c>
      <c r="O311" s="524"/>
    </row>
    <row r="312" spans="1:15" ht="15.75">
      <c r="A312" s="406"/>
      <c r="B312" s="407"/>
      <c r="C312" s="734"/>
      <c r="D312" s="408"/>
      <c r="E312" s="525">
        <v>320</v>
      </c>
      <c r="F312" s="525">
        <v>340</v>
      </c>
      <c r="G312" s="410"/>
      <c r="H312" s="411">
        <f t="shared" si="60"/>
        <v>20</v>
      </c>
      <c r="I312" s="412">
        <v>7.65</v>
      </c>
      <c r="J312" s="412"/>
      <c r="K312" s="413"/>
      <c r="L312" s="523"/>
      <c r="M312" s="523">
        <f t="shared" si="58"/>
        <v>153</v>
      </c>
      <c r="N312" s="414">
        <f t="shared" si="59"/>
        <v>153</v>
      </c>
      <c r="O312" s="524"/>
    </row>
    <row r="313" spans="1:15" ht="15.75">
      <c r="A313" s="406"/>
      <c r="B313" s="407"/>
      <c r="C313" s="734"/>
      <c r="D313" s="408"/>
      <c r="E313" s="525">
        <v>340</v>
      </c>
      <c r="F313" s="525">
        <v>360</v>
      </c>
      <c r="G313" s="410"/>
      <c r="H313" s="411">
        <f t="shared" si="60"/>
        <v>20</v>
      </c>
      <c r="I313" s="412">
        <v>12.25</v>
      </c>
      <c r="J313" s="412"/>
      <c r="K313" s="413"/>
      <c r="L313" s="523"/>
      <c r="M313" s="523">
        <f t="shared" si="58"/>
        <v>245</v>
      </c>
      <c r="N313" s="414">
        <f t="shared" si="59"/>
        <v>245</v>
      </c>
      <c r="O313" s="524"/>
    </row>
    <row r="314" spans="1:15" ht="15.75">
      <c r="A314" s="406"/>
      <c r="B314" s="407"/>
      <c r="C314" s="734"/>
      <c r="D314" s="408"/>
      <c r="E314" s="525">
        <v>360</v>
      </c>
      <c r="F314" s="525">
        <v>380</v>
      </c>
      <c r="G314" s="410"/>
      <c r="H314" s="411">
        <f t="shared" si="60"/>
        <v>20</v>
      </c>
      <c r="I314" s="412">
        <v>7.65</v>
      </c>
      <c r="J314" s="412"/>
      <c r="K314" s="413"/>
      <c r="L314" s="523"/>
      <c r="M314" s="523">
        <f t="shared" si="58"/>
        <v>153</v>
      </c>
      <c r="N314" s="414">
        <f t="shared" si="59"/>
        <v>153</v>
      </c>
      <c r="O314" s="524"/>
    </row>
    <row r="315" spans="1:15" ht="15.75">
      <c r="A315" s="406"/>
      <c r="B315" s="407"/>
      <c r="C315" s="733"/>
      <c r="D315" s="408"/>
      <c r="E315" s="525">
        <v>380</v>
      </c>
      <c r="F315" s="525">
        <v>400</v>
      </c>
      <c r="G315" s="410"/>
      <c r="H315" s="411">
        <f t="shared" si="60"/>
        <v>20</v>
      </c>
      <c r="I315" s="412">
        <v>7.65</v>
      </c>
      <c r="J315" s="412"/>
      <c r="K315" s="413"/>
      <c r="L315" s="523"/>
      <c r="M315" s="523">
        <f t="shared" si="58"/>
        <v>153</v>
      </c>
      <c r="N315" s="414">
        <f t="shared" si="59"/>
        <v>153</v>
      </c>
      <c r="O315" s="524"/>
    </row>
    <row r="316" spans="1:15" ht="15.75">
      <c r="A316" s="406"/>
      <c r="B316" s="407"/>
      <c r="C316" s="409"/>
      <c r="D316" s="408"/>
      <c r="E316" s="525"/>
      <c r="F316" s="525"/>
      <c r="G316" s="410"/>
      <c r="H316" s="411"/>
      <c r="I316" s="412"/>
      <c r="J316" s="412"/>
      <c r="K316" s="413"/>
      <c r="L316" s="523"/>
      <c r="M316" s="523"/>
      <c r="N316" s="523"/>
      <c r="O316" s="524"/>
    </row>
    <row r="317" spans="1:15" ht="17.25" customHeight="1">
      <c r="A317" s="406"/>
      <c r="B317" s="407"/>
      <c r="C317" s="732" t="s">
        <v>352</v>
      </c>
      <c r="D317" s="408"/>
      <c r="E317" s="525">
        <v>90</v>
      </c>
      <c r="F317" s="525">
        <v>390</v>
      </c>
      <c r="G317" s="410"/>
      <c r="H317" s="411">
        <v>108</v>
      </c>
      <c r="I317" s="412">
        <v>0.6</v>
      </c>
      <c r="J317" s="412"/>
      <c r="K317" s="413"/>
      <c r="L317" s="523"/>
      <c r="M317" s="523">
        <f t="shared" ref="M317:M319" si="61">ROUND(H317*I317,2)</f>
        <v>64.8</v>
      </c>
      <c r="N317" s="414">
        <f t="shared" ref="N317:N319" si="62">ROUND(M317,2)</f>
        <v>64.8</v>
      </c>
      <c r="O317" s="524"/>
    </row>
    <row r="318" spans="1:15" ht="15.75">
      <c r="A318" s="406"/>
      <c r="B318" s="407"/>
      <c r="C318" s="733"/>
      <c r="D318" s="408"/>
      <c r="E318" s="525">
        <v>150</v>
      </c>
      <c r="F318" s="525">
        <v>227.92</v>
      </c>
      <c r="G318" s="410"/>
      <c r="H318" s="411">
        <v>63</v>
      </c>
      <c r="I318" s="412">
        <v>0.6</v>
      </c>
      <c r="J318" s="412"/>
      <c r="K318" s="413"/>
      <c r="L318" s="523"/>
      <c r="M318" s="523">
        <f t="shared" si="61"/>
        <v>37.799999999999997</v>
      </c>
      <c r="N318" s="414">
        <f t="shared" si="62"/>
        <v>37.799999999999997</v>
      </c>
      <c r="O318" s="524"/>
    </row>
    <row r="319" spans="1:15" ht="15.75">
      <c r="A319" s="406"/>
      <c r="B319" s="407"/>
      <c r="C319" s="409" t="s">
        <v>353</v>
      </c>
      <c r="D319" s="408"/>
      <c r="E319" s="525">
        <v>150</v>
      </c>
      <c r="F319" s="525">
        <v>227.92</v>
      </c>
      <c r="G319" s="410"/>
      <c r="H319" s="411">
        <v>52</v>
      </c>
      <c r="I319" s="412">
        <v>0.3</v>
      </c>
      <c r="J319" s="412"/>
      <c r="K319" s="413"/>
      <c r="L319" s="523"/>
      <c r="M319" s="523">
        <f t="shared" si="61"/>
        <v>15.6</v>
      </c>
      <c r="N319" s="523">
        <f t="shared" si="62"/>
        <v>15.6</v>
      </c>
      <c r="O319" s="523"/>
    </row>
    <row r="320" spans="1:15" ht="15.75">
      <c r="A320" s="409"/>
      <c r="B320" s="507"/>
      <c r="C320" s="409"/>
      <c r="D320" s="409"/>
      <c r="E320" s="525"/>
      <c r="F320" s="525"/>
      <c r="G320" s="410"/>
      <c r="H320" s="411"/>
      <c r="I320" s="411"/>
      <c r="J320" s="411"/>
      <c r="K320" s="411"/>
      <c r="L320" s="411"/>
      <c r="M320" s="523"/>
      <c r="N320" s="411"/>
      <c r="O320" s="532"/>
    </row>
    <row r="321" spans="1:16" ht="15.75">
      <c r="A321" s="747"/>
      <c r="B321" s="747"/>
      <c r="C321" s="394"/>
      <c r="D321" s="395"/>
      <c r="E321" s="396"/>
      <c r="F321" s="396"/>
      <c r="G321" s="396"/>
      <c r="H321" s="432"/>
      <c r="I321" s="432"/>
      <c r="J321" s="432"/>
      <c r="K321" s="432"/>
      <c r="L321" s="474"/>
      <c r="M321" s="474" t="s">
        <v>122</v>
      </c>
      <c r="N321" s="475">
        <f>SUM(N295:N320)</f>
        <v>3362.2000000000003</v>
      </c>
      <c r="O321" s="500"/>
      <c r="P321" s="611"/>
    </row>
    <row r="322" spans="1:16">
      <c r="P322" s="611"/>
    </row>
  </sheetData>
  <mergeCells count="102">
    <mergeCell ref="C247:C266"/>
    <mergeCell ref="C271:C290"/>
    <mergeCell ref="M184:N184"/>
    <mergeCell ref="A184:B184"/>
    <mergeCell ref="C184:D184"/>
    <mergeCell ref="E184:F184"/>
    <mergeCell ref="A200:B200"/>
    <mergeCell ref="M199:N199"/>
    <mergeCell ref="M220:N220"/>
    <mergeCell ref="A221:B221"/>
    <mergeCell ref="A220:B220"/>
    <mergeCell ref="C220:D220"/>
    <mergeCell ref="E220:F220"/>
    <mergeCell ref="G220:H220"/>
    <mergeCell ref="I220:J220"/>
    <mergeCell ref="K220:L220"/>
    <mergeCell ref="K199:L199"/>
    <mergeCell ref="A207:B207"/>
    <mergeCell ref="C202:C203"/>
    <mergeCell ref="C204:C205"/>
    <mergeCell ref="A19:B19"/>
    <mergeCell ref="A130:B130"/>
    <mergeCell ref="A219:B219"/>
    <mergeCell ref="A156:B156"/>
    <mergeCell ref="A199:B199"/>
    <mergeCell ref="A132:B132"/>
    <mergeCell ref="I184:J184"/>
    <mergeCell ref="A185:B185"/>
    <mergeCell ref="A191:B191"/>
    <mergeCell ref="A192:B192"/>
    <mergeCell ref="A198:B198"/>
    <mergeCell ref="A155:B155"/>
    <mergeCell ref="G184:H184"/>
    <mergeCell ref="G199:H199"/>
    <mergeCell ref="I199:J199"/>
    <mergeCell ref="C179:C180"/>
    <mergeCell ref="C187:C188"/>
    <mergeCell ref="C194:C195"/>
    <mergeCell ref="C210:C212"/>
    <mergeCell ref="A58:B58"/>
    <mergeCell ref="A62:B62"/>
    <mergeCell ref="C21:C40"/>
    <mergeCell ref="C42:C43"/>
    <mergeCell ref="A46:B46"/>
    <mergeCell ref="C1:N1"/>
    <mergeCell ref="C2:N2"/>
    <mergeCell ref="C3:N3"/>
    <mergeCell ref="C4:N4"/>
    <mergeCell ref="A6:O6"/>
    <mergeCell ref="C5:H5"/>
    <mergeCell ref="I5:N5"/>
    <mergeCell ref="A18:B18"/>
    <mergeCell ref="A8:B8"/>
    <mergeCell ref="C8:K8"/>
    <mergeCell ref="A10:B10"/>
    <mergeCell ref="A9:B9"/>
    <mergeCell ref="A14:B14"/>
    <mergeCell ref="A15:B15"/>
    <mergeCell ref="A13:B13"/>
    <mergeCell ref="A321:B321"/>
    <mergeCell ref="C199:D199"/>
    <mergeCell ref="A294:B294"/>
    <mergeCell ref="I131:J131"/>
    <mergeCell ref="K131:L131"/>
    <mergeCell ref="C223:C242"/>
    <mergeCell ref="K184:L184"/>
    <mergeCell ref="A268:B268"/>
    <mergeCell ref="A269:B269"/>
    <mergeCell ref="A292:B292"/>
    <mergeCell ref="A244:B244"/>
    <mergeCell ref="A245:B245"/>
    <mergeCell ref="A293:B293"/>
    <mergeCell ref="A208:B208"/>
    <mergeCell ref="C131:D131"/>
    <mergeCell ref="A183:B183"/>
    <mergeCell ref="C134:C153"/>
    <mergeCell ref="C158:C177"/>
    <mergeCell ref="C215:C217"/>
    <mergeCell ref="A131:B131"/>
    <mergeCell ref="E199:F199"/>
    <mergeCell ref="C296:C315"/>
    <mergeCell ref="G131:H131"/>
    <mergeCell ref="C317:C318"/>
    <mergeCell ref="C66:C67"/>
    <mergeCell ref="C73:C92"/>
    <mergeCell ref="C97:C116"/>
    <mergeCell ref="M131:N131"/>
    <mergeCell ref="A64:B64"/>
    <mergeCell ref="A70:B70"/>
    <mergeCell ref="A63:B63"/>
    <mergeCell ref="A47:B47"/>
    <mergeCell ref="A71:B71"/>
    <mergeCell ref="A125:B125"/>
    <mergeCell ref="A118:B118"/>
    <mergeCell ref="A94:B94"/>
    <mergeCell ref="A95:B95"/>
    <mergeCell ref="A126:B126"/>
    <mergeCell ref="E131:F131"/>
    <mergeCell ref="A53:B53"/>
    <mergeCell ref="A57:B57"/>
    <mergeCell ref="A52:B52"/>
    <mergeCell ref="A119:B119"/>
  </mergeCells>
  <phoneticPr fontId="22" type="noConversion"/>
  <printOptions horizontalCentered="1" verticalCentered="1"/>
  <pageMargins left="0.70866141732283472" right="0.70866141732283472" top="0.74803149606299213" bottom="0.74803149606299213" header="0.31496062992125984" footer="0.31496062992125984"/>
  <pageSetup scale="53" fitToWidth="0" orientation="landscape" r:id="rId1"/>
  <headerFooter scaleWithDoc="0" alignWithMargins="0">
    <oddFooter>&amp;L&amp;"-,Negrita"&amp;9Elaboró:    
&amp;"-,Normal"Arq. Rafael Rogelio Aguillón Morales&amp;R&amp;"-,Negrita"&amp;9  Revisó:
&amp;"-,Normal" Arq. Victor Ivan Garcia Escamilla</oddFooter>
  </headerFooter>
  <ignoredErrors>
    <ignoredError sqref="N18 N155 N207 N183 N130 N321 N94 N191 N198 N125 N70 N118 N244 N268 N292"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00B050"/>
  </sheetPr>
  <dimension ref="A1:I60"/>
  <sheetViews>
    <sheetView view="pageBreakPreview" topLeftCell="A6" zoomScale="70" zoomScaleNormal="100" zoomScaleSheetLayoutView="70" workbookViewId="0">
      <pane ySplit="8" topLeftCell="A26" activePane="bottomLeft" state="frozen"/>
      <selection activeCell="A6" sqref="A6"/>
      <selection pane="bottomLeft" activeCell="G66" sqref="G66"/>
    </sheetView>
  </sheetViews>
  <sheetFormatPr baseColWidth="10" defaultColWidth="9.140625" defaultRowHeight="12.75"/>
  <cols>
    <col min="1" max="1" width="13.28515625" style="256" bestFit="1" customWidth="1"/>
    <col min="2" max="2" width="48" style="12" customWidth="1"/>
    <col min="3" max="3" width="10.7109375" style="519" customWidth="1"/>
    <col min="4" max="4" width="13" style="59" customWidth="1"/>
    <col min="5" max="5" width="13.5703125" style="3" customWidth="1"/>
    <col min="6" max="6" width="21.42578125" style="3" customWidth="1"/>
    <col min="7" max="7" width="15.85546875" style="3" customWidth="1"/>
    <col min="8" max="8" width="6.85546875" style="3" customWidth="1"/>
    <col min="9" max="9" width="12.140625" style="3" bestFit="1" customWidth="1"/>
    <col min="10" max="15" width="9.140625" style="3"/>
    <col min="16" max="16" width="12.28515625" style="3" bestFit="1" customWidth="1"/>
    <col min="17" max="16384" width="9.140625" style="3"/>
  </cols>
  <sheetData>
    <row r="1" spans="1:9" ht="0.6" customHeight="1">
      <c r="A1" s="310"/>
      <c r="B1" s="57" t="s">
        <v>63</v>
      </c>
    </row>
    <row r="2" spans="1:9" ht="19.5" customHeight="1">
      <c r="A2" s="49"/>
      <c r="B2" s="764" t="s">
        <v>0</v>
      </c>
      <c r="C2" s="764"/>
      <c r="D2" s="764"/>
      <c r="E2" s="764"/>
      <c r="F2" s="764"/>
      <c r="G2" s="764"/>
      <c r="H2" s="49"/>
    </row>
    <row r="3" spans="1:9" ht="14.25" customHeight="1">
      <c r="B3" s="760" t="s">
        <v>80</v>
      </c>
      <c r="C3" s="760"/>
      <c r="D3" s="760"/>
      <c r="E3" s="760"/>
      <c r="F3" s="760"/>
      <c r="G3" s="760"/>
    </row>
    <row r="4" spans="1:9" ht="12.75" customHeight="1">
      <c r="A4" s="92"/>
      <c r="B4" s="778" t="s">
        <v>263</v>
      </c>
      <c r="C4" s="778"/>
      <c r="D4" s="778"/>
      <c r="E4" s="778"/>
      <c r="F4" s="778"/>
      <c r="G4" s="778"/>
    </row>
    <row r="5" spans="1:9" ht="12" customHeight="1">
      <c r="A5" s="55"/>
      <c r="B5" s="779" t="s">
        <v>83</v>
      </c>
      <c r="C5" s="779"/>
      <c r="D5" s="779"/>
      <c r="E5" s="779"/>
      <c r="F5" s="779"/>
      <c r="G5" s="779"/>
    </row>
    <row r="6" spans="1:9" ht="6.75" customHeight="1">
      <c r="A6" s="559"/>
      <c r="B6" s="25"/>
      <c r="C6" s="559"/>
      <c r="D6" s="560"/>
      <c r="E6" s="559"/>
      <c r="F6" s="559"/>
      <c r="G6" s="279"/>
      <c r="H6" s="561"/>
    </row>
    <row r="7" spans="1:9" ht="18.75">
      <c r="A7" s="780" t="s">
        <v>78</v>
      </c>
      <c r="B7" s="780"/>
      <c r="C7" s="780"/>
      <c r="D7" s="780"/>
      <c r="E7" s="780"/>
      <c r="F7" s="780"/>
      <c r="G7" s="780"/>
      <c r="H7" s="780"/>
      <c r="I7" s="50"/>
    </row>
    <row r="8" spans="1:9" ht="12" customHeight="1">
      <c r="A8" s="776" t="s">
        <v>11</v>
      </c>
      <c r="B8" s="776"/>
      <c r="C8" s="776"/>
      <c r="D8" s="562"/>
      <c r="E8" s="563" t="s">
        <v>2</v>
      </c>
      <c r="F8" s="777" t="str">
        <f>'HOJA MASTER'!C6</f>
        <v>CABECERA MUNICIPAL</v>
      </c>
      <c r="G8" s="777"/>
      <c r="H8" s="564"/>
    </row>
    <row r="9" spans="1:9" ht="11.25" customHeight="1">
      <c r="A9" s="782" t="str">
        <f>'HOJA MASTER'!C4</f>
        <v>CONSTRUCCIÓN DE TERRACERIAS EN PISTA DE ATLETISMO EN LA UNIDAD DEPORTIVA, COLÓN, QRO.</v>
      </c>
      <c r="B9" s="782"/>
      <c r="C9" s="782"/>
      <c r="D9" s="562"/>
      <c r="E9" s="563" t="s">
        <v>1</v>
      </c>
      <c r="F9" s="777" t="str">
        <f>'HOJA MASTER'!C7</f>
        <v>COLÓN</v>
      </c>
      <c r="G9" s="777"/>
      <c r="H9" s="564"/>
    </row>
    <row r="10" spans="1:9" ht="11.25" customHeight="1">
      <c r="A10" s="782"/>
      <c r="B10" s="782"/>
      <c r="C10" s="782"/>
      <c r="D10" s="562"/>
      <c r="E10" s="563" t="s">
        <v>79</v>
      </c>
      <c r="F10" s="783" t="str">
        <f>'HOJA MASTER'!G10</f>
        <v>JUNIO DE 2025</v>
      </c>
      <c r="G10" s="777"/>
      <c r="H10" s="564"/>
    </row>
    <row r="11" spans="1:9" ht="5.25" customHeight="1">
      <c r="A11" s="563"/>
      <c r="B11" s="565"/>
      <c r="C11" s="566"/>
      <c r="D11" s="567"/>
      <c r="E11" s="566"/>
      <c r="F11" s="566"/>
      <c r="G11" s="568"/>
      <c r="H11" s="568"/>
    </row>
    <row r="12" spans="1:9" ht="11.1" customHeight="1">
      <c r="A12" s="563"/>
      <c r="B12" s="565"/>
      <c r="C12" s="566"/>
      <c r="D12" s="567"/>
      <c r="E12" s="784" t="s">
        <v>64</v>
      </c>
      <c r="F12" s="784"/>
      <c r="G12" s="566"/>
      <c r="H12" s="566"/>
    </row>
    <row r="13" spans="1:9" s="23" customFormat="1" ht="15.75" customHeight="1">
      <c r="A13" s="553" t="s">
        <v>65</v>
      </c>
      <c r="B13" s="554" t="s">
        <v>66</v>
      </c>
      <c r="C13" s="555" t="s">
        <v>8</v>
      </c>
      <c r="D13" s="556" t="s">
        <v>6</v>
      </c>
      <c r="E13" s="555" t="s">
        <v>67</v>
      </c>
      <c r="F13" s="557" t="s">
        <v>68</v>
      </c>
      <c r="G13" s="555" t="s">
        <v>9</v>
      </c>
      <c r="H13" s="558" t="s">
        <v>5</v>
      </c>
    </row>
    <row r="14" spans="1:9" s="23" customFormat="1" ht="15.75" customHeight="1">
      <c r="A14" s="315" t="s">
        <v>274</v>
      </c>
      <c r="B14" s="781" t="str">
        <f>'GENERADOR '!C13</f>
        <v>PISTA DE ATLETISMO</v>
      </c>
      <c r="C14" s="781"/>
      <c r="D14" s="781"/>
      <c r="E14" s="781"/>
      <c r="F14" s="781"/>
      <c r="G14" s="781"/>
      <c r="H14" s="781"/>
    </row>
    <row r="15" spans="1:9" ht="15">
      <c r="A15" s="311">
        <v>1</v>
      </c>
      <c r="B15" s="267" t="s">
        <v>245</v>
      </c>
      <c r="C15" s="267"/>
      <c r="D15" s="267"/>
      <c r="E15" s="267"/>
      <c r="F15" s="268"/>
      <c r="G15" s="268"/>
      <c r="H15" s="269"/>
    </row>
    <row r="16" spans="1:9" ht="240">
      <c r="A16" s="313">
        <f>'GENERADOR '!A15:B15</f>
        <v>1010001</v>
      </c>
      <c r="B16" s="300" t="str">
        <f>'GENERADOR '!C15</f>
        <v>CARTELERA DE IDENTIFICACIÓN DE OBRA, ÁREA VISUAL DE 1.22 X 2.44 M DOBLE CARA; FABRICADA CON BASTIDOR DE PTR DE 3" X 3" CAL. 11, FORMADO POR DOS POSTES DE 4.24 M MÁS 0.70 M EMPOTRADOS EN DADOS DE 0.30 X 0.30 X 0.70 M DE CONCRETO F'C= 150 KG/CM2, TRES TRAVESAÑOS DE 1.22 M Y LÁMINA NEGRA CAL. 24 Y ROTULADO EN VINIL EN IMPRESIÓN DIGITAL EN AMBAS CARAS. INCLUYE: MATERIALES, UNA APLICACIÓN DE PINTURA ANTICORROSIVA, DOS APLICACIONES DE PINTURA ESMALTE EN COLOR BLANCO, ACARREOS, EXCAVACIÓN EN CUALQUIER TIPO DE MATERIAL, EQUIPO, HERRAMIENTA, LIMPIEZA, RETIRO DEL MATERIAL SOBRANTE FUERA DE LA OBRA, MANO DE OBRA Y TODO LO NECESARIO PARA SU COMPLETA EJECUCIÓN.</v>
      </c>
      <c r="C16" s="313" t="str">
        <f>'GENERADOR '!D15</f>
        <v>pza</v>
      </c>
      <c r="D16" s="301">
        <f>'GENERADOR '!O15</f>
        <v>1</v>
      </c>
      <c r="E16" s="371">
        <v>16407.490000000002</v>
      </c>
      <c r="F16" s="301"/>
      <c r="G16" s="302">
        <f>D16*E16</f>
        <v>16407.490000000002</v>
      </c>
      <c r="H16" s="301"/>
    </row>
    <row r="17" spans="1:8" ht="90">
      <c r="A17" s="313">
        <f>'GENERADOR '!A19:B19</f>
        <v>1021002</v>
      </c>
      <c r="B17" s="300" t="str">
        <f>'GENERADOR '!C19</f>
        <v>TRAZO Y NIVELACIÓN DE TERRENO CON APARATO EN OBRA DE URBANIZACIÓN, ESTABLECIENDO EJES, NIVELES Y REFERENCIAS NECESARIAS. INCLUYE: ESTACAS, MOJONERAS, BANCO DE NIVEL, MANO DE OBRA Y TODO LO NECESARIO PARA SU COMPLETA EJECUCIÓN.</v>
      </c>
      <c r="C17" s="314" t="str">
        <f>'GENERADOR '!D19</f>
        <v>m2</v>
      </c>
      <c r="D17" s="301">
        <f>'GENERADOR '!O19</f>
        <v>3381.24</v>
      </c>
      <c r="E17" s="371">
        <v>9.3800000000000008</v>
      </c>
      <c r="F17" s="301"/>
      <c r="G17" s="302">
        <f t="shared" ref="G17:G41" si="0">D17*E17</f>
        <v>31716.031200000001</v>
      </c>
      <c r="H17" s="301"/>
    </row>
    <row r="18" spans="1:8" ht="105">
      <c r="A18" s="313">
        <f>'GENERADOR '!A47:B47</f>
        <v>1050209</v>
      </c>
      <c r="B18" s="300" t="str">
        <f>'GENERADOR '!C47</f>
        <v>DEMOLICIÓN A MÁQUINA DE GUARNICIÓN DE CONCRETO DE HASTA 40 CM DE PERALTE Y CUALQUIER RESISTENCIA, A CIELO ABIERTO. INCLUYE: APILE DEL MATERIAL PRODUCTO DE LA DEMOLICIÓN, MANO DE OBRA, MAQUINARÍA, HERRAMIENTA Y TODO LO NECESARIO PARA SU COMPLETA EJECUCIÓN.</v>
      </c>
      <c r="C18" s="313" t="str">
        <f>'GENERADOR '!D47</f>
        <v>m</v>
      </c>
      <c r="D18" s="301">
        <f>'GENERADOR '!O47</f>
        <v>780.8</v>
      </c>
      <c r="E18" s="371">
        <v>28.41</v>
      </c>
      <c r="F18" s="301"/>
      <c r="G18" s="302">
        <f t="shared" si="0"/>
        <v>22182.527999999998</v>
      </c>
      <c r="H18" s="301"/>
    </row>
    <row r="19" spans="1:8" ht="135">
      <c r="A19" s="313">
        <f>'GENERADOR '!A53:B53</f>
        <v>1070308</v>
      </c>
      <c r="B19" s="300" t="str">
        <f>'GENERADOR '!C53</f>
        <v>REUBICACIÓN DE POSTE METÁLICO CON LUMINARIA, HASTA 4.00 M DE SU POSICIÓN ORIGINAL. INCLUYE: DESMANTELAMIENTO, SUMINISTRO DE BASE DE CONCRETO, REGISTRO DE RECUPERACIÓN, INSTALACIÓN EN SU NUEVA UBICACIÓN, EXCAVACIONES, ACARREOS, ALINEACIÓN, PLOMEO, HERRAMIENTA, MANO DE OBRA, EQUIPO Y TODO LO NECESARIO PARA SU COMPLETA EJECUCIÓN Y BUEN FUNCIONAMIENTO. P.U.O.T.</v>
      </c>
      <c r="C19" s="314" t="str">
        <f>'GENERADOR '!D53</f>
        <v>pza</v>
      </c>
      <c r="D19" s="301">
        <f>'GENERADOR '!O53</f>
        <v>2</v>
      </c>
      <c r="E19" s="371">
        <v>10701.25</v>
      </c>
      <c r="F19" s="301"/>
      <c r="G19" s="302">
        <f t="shared" si="0"/>
        <v>21402.5</v>
      </c>
      <c r="H19" s="301"/>
    </row>
    <row r="20" spans="1:8" ht="135">
      <c r="A20" s="313">
        <f>'GENERADOR '!A58:B58</f>
        <v>1090203</v>
      </c>
      <c r="B20" s="300" t="str">
        <f>'GENERADOR '!C58</f>
        <v>TALA DE ÁRBOL DE 51 CM A 60 CM DE DIÁMETRO MEDIDOS A 1.00 M DESDE EL PISO Y 6.00 M DE ALTURA PROMEDIO. INCLUYE: DERRIBE, DESRAME, DESENRAICE, ACARREOS EN CARRETILLA DENTRO DE LA OBRA A PRIMERA ESTACIÓN (20.00 M), CARGA MANUAL Y ACARREO EN CAMIÓN FUERA DE LA OBRA, APILE, LIMPIEZA, MANO DE OBRA, HERRAMIENTA Y TODO LO NECESARIO PARA SU CORRECTA EJECUCIÓN.</v>
      </c>
      <c r="C20" s="314" t="str">
        <f>'GENERADOR '!D58</f>
        <v>pza</v>
      </c>
      <c r="D20" s="301">
        <f>'GENERADOR '!O58</f>
        <v>5</v>
      </c>
      <c r="E20" s="371">
        <v>7332.37</v>
      </c>
      <c r="F20" s="301"/>
      <c r="G20" s="302">
        <f t="shared" si="0"/>
        <v>36661.85</v>
      </c>
      <c r="H20" s="301"/>
    </row>
    <row r="21" spans="1:8" ht="15">
      <c r="A21" s="312" t="str">
        <f>'GENERADOR '!A63:B63</f>
        <v>02</v>
      </c>
      <c r="B21" s="308" t="str">
        <f>'GENERADOR '!C63</f>
        <v>EXCAVACIONES, CARGAS Y ACARREOS</v>
      </c>
      <c r="C21" s="267"/>
      <c r="D21" s="267"/>
      <c r="E21" s="267"/>
      <c r="F21" s="268"/>
      <c r="G21" s="268"/>
      <c r="H21" s="269"/>
    </row>
    <row r="22" spans="1:8" ht="105">
      <c r="A22" s="313">
        <f>'GENERADOR '!A64:B64</f>
        <v>2020122</v>
      </c>
      <c r="B22" s="300" t="str">
        <f>'GENERADOR '!C64</f>
        <v>EXCAVACIÓN A MÁQUINA EN ZANJAS EN MATERIAL TIPO "B" PROFUNDIDAD DE 0. 00 A 2. 00 M, VOLUMEN MEDIDO COMPACTO. INCLUYE: SOBRE ANCHO EN TALUDES POR EXCAVACIÓN, AFINE DE FONDO Y TALUD, MANO DE OBRA, MAQUINARIA, HERRAMIENTA Y TODO LO NECESARIO PARA SU CORRECTA EJECUCIÓN.</v>
      </c>
      <c r="C22" s="314" t="str">
        <f>'GENERADOR '!D64</f>
        <v>m3</v>
      </c>
      <c r="D22" s="301">
        <f>'GENERADOR '!O64</f>
        <v>90.176000000000002</v>
      </c>
      <c r="E22" s="371">
        <v>83.99</v>
      </c>
      <c r="F22" s="301"/>
      <c r="G22" s="302">
        <f t="shared" si="0"/>
        <v>7573.8822399999999</v>
      </c>
      <c r="H22" s="301"/>
    </row>
    <row r="23" spans="1:8" ht="90">
      <c r="A23" s="313">
        <f>'GENERADOR '!A71:B71</f>
        <v>2020102</v>
      </c>
      <c r="B23" s="300" t="str">
        <f>'GENERADOR '!C71</f>
        <v>EXCAVACIÓN A MÁQUINA A CIELO ABIERTO, MATERIAL TIPO "B", PROFUNDIDAD DE 0. 00 A 2. 00 M, VOLUMEN MEDIDO COMPACTO. INCLUYE: AFINE DE FONDO Y PAREDES, MAQUINARIA,  HERRAMIENTA Y TODO LO NECESARIO PARA SU COMPLETA Y COMPLETA EJECUCIÓN.</v>
      </c>
      <c r="C23" s="313" t="str">
        <f>'GENERADOR '!D71</f>
        <v>m3</v>
      </c>
      <c r="D23" s="301">
        <f>'GENERADOR '!O71</f>
        <v>1211.2799999999997</v>
      </c>
      <c r="E23" s="371">
        <v>77.540000000000006</v>
      </c>
      <c r="F23" s="301"/>
      <c r="G23" s="302">
        <f t="shared" si="0"/>
        <v>93922.651199999993</v>
      </c>
      <c r="H23" s="301"/>
    </row>
    <row r="24" spans="1:8" ht="90">
      <c r="A24" s="313">
        <f>'GENERADOR '!A95:B95</f>
        <v>2020103</v>
      </c>
      <c r="B24" s="300" t="str">
        <f>'GENERADOR '!C95</f>
        <v>EXCAVACIÓN A MÁQUINA A CIELO ABIERTO, MATERIAL TIPO "C", PROFUNDIDAD DE 0. 00 A 2. 00 M, VOLUMEN MEDIDO COMPACTO. INCLUYE: AFINE DE FONDO Y PAREDES, MAQUINARIA, HERRAMIENTA Y TODO LO NECESARIO PARA SU COMPLETA Y COMPLETA EJECUCIÓN.</v>
      </c>
      <c r="C24" s="313" t="str">
        <f>'GENERADOR '!D95</f>
        <v>m3</v>
      </c>
      <c r="D24" s="301">
        <f>'GENERADOR '!O95</f>
        <v>302.81999999999994</v>
      </c>
      <c r="E24" s="371">
        <v>451.94</v>
      </c>
      <c r="F24" s="301"/>
      <c r="G24" s="302">
        <f t="shared" si="0"/>
        <v>136856.47079999998</v>
      </c>
      <c r="H24" s="301"/>
    </row>
    <row r="25" spans="1:8" ht="105">
      <c r="A25" s="313">
        <f>'GENERADOR '!A119:B119</f>
        <v>2030017</v>
      </c>
      <c r="B25" s="300" t="str">
        <f>'GENERADOR '!C119</f>
        <v>CARGA A MÁQUINA DE MATERIAL PRODUCTO DE LA EXCAVACIÓN Y ACARREO AL 1ER KM EN CAMIÓN DE VOLTEO TAPADO CON LONA, VOLUMEN MEDIDO COMPACTO. INCLUYE: PAGO DE DERECHO DE TIRO, MAQUINARIA, EQUIPO, MANO DE OBRA Y TODO LO NECESARIO PARA SU COMPLETA Y CORRECTA EJECUCIÓN.</v>
      </c>
      <c r="C25" s="314" t="str">
        <f>'GENERADOR '!D119</f>
        <v>m3</v>
      </c>
      <c r="D25" s="301">
        <f>'GENERADOR '!O119</f>
        <v>2385.08</v>
      </c>
      <c r="E25" s="371">
        <v>68.55</v>
      </c>
      <c r="F25" s="301"/>
      <c r="G25" s="302">
        <f t="shared" si="0"/>
        <v>163497.234</v>
      </c>
      <c r="H25" s="301"/>
    </row>
    <row r="26" spans="1:8" ht="75">
      <c r="A26" s="313">
        <f>'GENERADOR '!A126:B126</f>
        <v>2030082</v>
      </c>
      <c r="B26" s="300" t="str">
        <f>'GENERADOR '!C126</f>
        <v>ACARREO DE MATERIAL PRODUCTO DE EXCAVACIÓN KILÓMETROS SUBSECUENTES (VOLUMEN MEDIDO COMPACTO). INCLUYE MAQUINARIA, EQUIPO Y MANO DE OBRA NECESARIAS PARA SU COMPLETA EJECUCIÓN.</v>
      </c>
      <c r="C26" s="314" t="str">
        <f>'GENERADOR '!D126</f>
        <v>m3-km</v>
      </c>
      <c r="D26" s="301">
        <f>'GENERADOR '!O126</f>
        <v>6678.22</v>
      </c>
      <c r="E26" s="372">
        <v>11.9</v>
      </c>
      <c r="F26" s="301"/>
      <c r="G26" s="302">
        <f t="shared" si="0"/>
        <v>79470.817999999999</v>
      </c>
      <c r="H26" s="301"/>
    </row>
    <row r="27" spans="1:8" ht="15">
      <c r="A27" s="311" t="s">
        <v>272</v>
      </c>
      <c r="B27" s="308" t="str">
        <f>'GENERADOR '!C131</f>
        <v>TERRACERIAS</v>
      </c>
      <c r="C27" s="267"/>
      <c r="D27" s="267"/>
      <c r="E27" s="370"/>
      <c r="F27" s="268"/>
      <c r="G27" s="268"/>
      <c r="H27" s="269"/>
    </row>
    <row r="28" spans="1:8" ht="135">
      <c r="A28" s="313">
        <f>'GENERADOR '!A132:B132</f>
        <v>8010502</v>
      </c>
      <c r="B28" s="300" t="str">
        <f>'GENERADOR '!C132</f>
        <v>SUB RASANTE FORMADA CON MATERIAL INERTE DE BANCO, PUESTO EN OBRA, COMPACTADA AL 100% DE SU P.V.S.M. DE LA COMPACTACIÓN PROCTOR MODIFICADA CON RODILLO LISO. INCLUYE: SUMINISTRO, ACARREO DE LOS MATERIALES, AGUA, MEZCLADO, TENDIDO, COMPACTADO, MAQUINARIA, HERRAMIENTA, MANO DE OBRA Y TODO LO NECESARIO PARA SU COMPLETA Y CORRECTA EJECUCIÓN.</v>
      </c>
      <c r="C28" s="313" t="str">
        <f>'GENERADOR '!D132</f>
        <v>m3</v>
      </c>
      <c r="D28" s="301">
        <f>'GENERADOR '!O132</f>
        <v>978.60000000000025</v>
      </c>
      <c r="E28" s="520">
        <v>426.33</v>
      </c>
      <c r="F28" s="301"/>
      <c r="G28" s="302">
        <f t="shared" si="0"/>
        <v>417206.53800000012</v>
      </c>
      <c r="H28" s="301"/>
    </row>
    <row r="29" spans="1:8" ht="75">
      <c r="A29" s="313">
        <f>'GENERADOR '!A156:B156</f>
        <v>8010151</v>
      </c>
      <c r="B29" s="300" t="str">
        <f>'GENERADOR '!C156</f>
        <v>COMPACTACIÓN DE TERRENO NATURAL AL 90% DE SU P. V. S. M. CON RODILLO VIBRATORIO Y HUMEDAD ÓPTIMA. INCLUYE: MANO DE OBRA, EQUIPO, HERRAMIENTA Y TODO LO NECESARIO PARA SU COMPLETA Y CORRECTA EJECUCIÓN.</v>
      </c>
      <c r="C29" s="313" t="str">
        <f>'GENERADOR '!D156</f>
        <v>m2</v>
      </c>
      <c r="D29" s="301">
        <f>'GENERADOR '!O156</f>
        <v>3381.24</v>
      </c>
      <c r="E29" s="372">
        <v>8.58</v>
      </c>
      <c r="F29" s="301"/>
      <c r="G29" s="302">
        <f t="shared" si="0"/>
        <v>29011.039199999999</v>
      </c>
      <c r="H29" s="301"/>
    </row>
    <row r="30" spans="1:8" ht="15">
      <c r="A30" s="312" t="s">
        <v>348</v>
      </c>
      <c r="B30" s="308" t="str">
        <f>'GENERADOR '!C184</f>
        <v>CIMIENTOS</v>
      </c>
      <c r="C30" s="267"/>
      <c r="D30" s="267"/>
      <c r="E30" s="267"/>
      <c r="F30" s="267"/>
      <c r="G30" s="267"/>
      <c r="H30" s="269"/>
    </row>
    <row r="31" spans="1:8" ht="96.75" customHeight="1">
      <c r="A31" s="313">
        <f>'GENERADOR '!A185:B185</f>
        <v>10010043</v>
      </c>
      <c r="B31" s="303" t="str">
        <f>'GENERADOR '!C185</f>
        <v>PLANTILLA DE CONCRETO F'C=100 KG/CM2, ELABORADO EN OBRA CON MÁQUINA REVOLVEDORA, T.M.A. 3/4". INCLUYE: MATERIALES, MANO DE OBRA, HERRAMIENTA, EQUIPO Y LO NECESARIO PARA SU COMPLETA EJECUCIÓN.</v>
      </c>
      <c r="C31" s="313" t="str">
        <f>'GENERADOR '!D185</f>
        <v>m3</v>
      </c>
      <c r="D31" s="301">
        <f>'GENERADOR '!O185</f>
        <v>11.61</v>
      </c>
      <c r="E31" s="372">
        <v>3599.13</v>
      </c>
      <c r="F31" s="301"/>
      <c r="G31" s="302">
        <f t="shared" ref="G31" si="1">D31*E31</f>
        <v>41785.899299999997</v>
      </c>
      <c r="H31" s="301"/>
    </row>
    <row r="32" spans="1:8" ht="120">
      <c r="A32" s="313">
        <f>'GENERADOR '!A192:B192</f>
        <v>8030203</v>
      </c>
      <c r="B32" s="303" t="str">
        <f>'GENERADOR '!C192</f>
        <v>MURO DE MAMPOSTERÍA DE PIEDRA BRAZA LIMPIA SIN LABRAR A ALTURA DE PROYECTO, ASENTADA Y JUNTEADA CON MORTERO CEMENTO-ARENA PROPORCIÓN 1:4, ACABADO COMÚN. INCLUYE: SUMINISTRO, ACARREO, ASCENSO, COLOCACIÓN Y DESPERDICIOS DE MATERIALES, MANO DE OBRA, HERRAMIENTA Y TODO LO NECESARIO PARA SU COMPLETA EJECUCIÓN.</v>
      </c>
      <c r="C32" s="313" t="str">
        <f>'GENERADOR '!D192</f>
        <v>m3</v>
      </c>
      <c r="D32" s="301">
        <f>'GENERADOR '!O192</f>
        <v>135.66</v>
      </c>
      <c r="E32" s="372">
        <v>3305.67</v>
      </c>
      <c r="F32" s="301"/>
      <c r="G32" s="302">
        <f t="shared" ref="G32" si="2">D32*E32</f>
        <v>448447.19219999999</v>
      </c>
      <c r="H32" s="301"/>
    </row>
    <row r="33" spans="1:9" ht="15">
      <c r="A33" s="312" t="s">
        <v>293</v>
      </c>
      <c r="B33" s="308" t="str">
        <f>'GENERADOR '!C199</f>
        <v>OBRA CIVIL</v>
      </c>
      <c r="C33" s="267"/>
      <c r="D33" s="267"/>
      <c r="E33" s="267"/>
      <c r="F33" s="267"/>
      <c r="G33" s="267"/>
      <c r="H33" s="269"/>
    </row>
    <row r="34" spans="1:9" ht="120">
      <c r="A34" s="313">
        <f>'GENERADOR '!A200:B200</f>
        <v>8040022</v>
      </c>
      <c r="B34" s="303" t="str">
        <f>'GENERADOR '!C200</f>
        <v>DENTELLÓN DE 15X20 CM DE CONCRETO F'C=200 KG/CM2 HECHO EN OBRA, ACABADO APARENTE. INCLUYE: SUMINISTRO, ACARREO, HABILITADO, COLOCACIÓN Y DESPERDICIOS DE LOS MATERIALES, CIMBRA, CIMBRADO, DESCIMBRADO, COLOCACIÓN DE CONCRETO, VARILLADO, CURADO CON AGUA, MANO DE OBRA, HERRAMIENTA Y TODO LO NECESARIO PARA SU CORRECTA EJECUCIÓN.</v>
      </c>
      <c r="C34" s="313" t="str">
        <f>'GENERADOR '!D200</f>
        <v>m</v>
      </c>
      <c r="D34" s="301">
        <f>'GENERADOR '!O200</f>
        <v>42.800000000000004</v>
      </c>
      <c r="E34" s="372">
        <v>261.62</v>
      </c>
      <c r="F34" s="301"/>
      <c r="G34" s="302">
        <f t="shared" si="0"/>
        <v>11197.336000000001</v>
      </c>
      <c r="H34" s="301"/>
    </row>
    <row r="35" spans="1:9" ht="165">
      <c r="A35" s="313">
        <f>'GENERADOR '!A208:B208</f>
        <v>8040151</v>
      </c>
      <c r="B35" s="303" t="str">
        <f>'GENERADOR '!C208</f>
        <v>GUARNICIÓN DE 15X20X30 CM DE CONCRETO F'C=200 KG. /CM2, HECHO CON REVOLVEDORA, RESISTENCIA NORMAL, T. M. A. 19 MM, ACABADO APARENTE Y ARISTAS CON VOLTEADOR. INCLUYE: CIMBRA METÁLICA, CIMBRADO, DESCIMBRADO, JUNTAS FRÍAS @ 6. 00 M CON CELOTEX, CURADO CON MEMBRANA, SUMINISTRO, ACARREO, HABILITADO, COLOCACIÓN Y DESPERDICIOS DE LOS MATERIALES, MANO DE OBRA, EQUIPO, HERRAMIENTA Y TODO LO NECESARIO PARA SU COMPLETA Y CORRECTA EJECUCIÓN.</v>
      </c>
      <c r="C35" s="313" t="str">
        <f>'GENERADOR '!D208</f>
        <v>m</v>
      </c>
      <c r="D35" s="301">
        <f>'GENERADOR '!O208</f>
        <v>550.94100000000003</v>
      </c>
      <c r="E35" s="372">
        <v>380.48</v>
      </c>
      <c r="F35" s="301"/>
      <c r="G35" s="302">
        <f t="shared" si="0"/>
        <v>209622.03168000001</v>
      </c>
      <c r="H35" s="301"/>
    </row>
    <row r="36" spans="1:9" ht="15">
      <c r="A36" s="312" t="s">
        <v>299</v>
      </c>
      <c r="B36" s="308" t="str">
        <f>'GENERADOR '!C220</f>
        <v>PAVIMENTO</v>
      </c>
      <c r="C36" s="267"/>
      <c r="D36" s="267"/>
      <c r="E36" s="370"/>
      <c r="F36" s="268"/>
      <c r="G36" s="268"/>
      <c r="H36" s="269"/>
    </row>
    <row r="37" spans="1:9" ht="195">
      <c r="A37" s="313">
        <f>'GENERADOR '!A221:B221</f>
        <v>8060508</v>
      </c>
      <c r="B37" s="303" t="str">
        <f>'GENERADOR '!C221</f>
        <v>CARPETA DE CONCRETO ASFÁLTICO DE 5 CM DE ESPESOR (MEDIDO COMPACTO), DE MEZCLA EN CALIENTE, ELABORADA CON AGREGADOS PÉTREOS DE 3/4" A FINOS Y CEMENTO ASFÁLTICO EKBÉ SUPERPAVE PG 64-22, INCLUYE: TENDIDO CON MÁQUINA EXTENDEDORA, COMPACTACIÓN AL 95% DE SU P. V. M. DEFINIDO EN EL DISEÑO MARSHALL, SUMINISTRO, ACARREOS, COLOCACIÓN, ABUNDAMIENTO Y DESPERDICIOS DE MATERIALES, TENDIDO, COMPACTADO, RECORTES DE LA CARPETA, MANO DE OBRA, EQUIPO, HERRAMIENTA Y TODO LO NECESARIO PARA SU COMPLETA Y CORRECTA EJECUCIÓN.</v>
      </c>
      <c r="C37" s="313" t="str">
        <f>'GENERADOR '!D221</f>
        <v>m2</v>
      </c>
      <c r="D37" s="301">
        <f>'GENERADOR '!O221</f>
        <v>3262</v>
      </c>
      <c r="E37" s="372">
        <v>318.7</v>
      </c>
      <c r="F37" s="301"/>
      <c r="G37" s="302">
        <f t="shared" si="0"/>
        <v>1039599.3999999999</v>
      </c>
      <c r="H37" s="301"/>
    </row>
    <row r="38" spans="1:9" ht="105">
      <c r="A38" s="313">
        <f>'GENERADOR '!A245:B245</f>
        <v>8060354</v>
      </c>
      <c r="B38" s="303" t="str">
        <f>'GENERADOR '!C245</f>
        <v>RIEGO DE LIGA CON EMULSIÓN TIPO ECR-60 APLICADA CON PETROLIZADORA A RAZÓN DE 1.5 LITROS/M2. INCLUYE: SUMINISTRO, ACARREO, BOMBEO Y APLICACIÓN DE MATERIALES, MANO DE OBRA, EQUIPO, HERRAMIENTA Y TODO LO NECESARIO PARA SU COMPLETA Y CORRECTA EJECUCIÓN.</v>
      </c>
      <c r="C38" s="313" t="str">
        <f>'GENERADOR '!D245</f>
        <v>m2</v>
      </c>
      <c r="D38" s="301">
        <f>'GENERADOR '!O245</f>
        <v>3262</v>
      </c>
      <c r="E38" s="372">
        <v>36.369999999999997</v>
      </c>
      <c r="F38" s="301"/>
      <c r="G38" s="302">
        <f t="shared" si="0"/>
        <v>118638.93999999999</v>
      </c>
      <c r="H38" s="301"/>
    </row>
    <row r="39" spans="1:9" ht="105">
      <c r="A39" s="313">
        <f>'GENERADOR '!A269:B269</f>
        <v>8060006</v>
      </c>
      <c r="B39" s="303" t="str">
        <f>'GENERADOR '!C269</f>
        <v>BARRIDO CON BARREDORA Y SOPLETEADO DE EMPEDRADO, PARA RETIRAR JUNTEADO DE TEPETATE Y HACER HENDIDURAS DE 3 CM DE PROFUNDIDAD PROMEDIO. INCLUYE: CARGA Y ACARREO EN CARRETILLA A PRIMERA ESTACIÓN, APILADO, MANO DE OBRA, HERRAMIENTA, EQUIPO Y LO NECESARIO PARA SU COMPLETA EJECUCIÓN.</v>
      </c>
      <c r="C39" s="313" t="str">
        <f>'GENERADOR '!D269</f>
        <v>m2</v>
      </c>
      <c r="D39" s="301">
        <f>'GENERADOR '!O269</f>
        <v>3262</v>
      </c>
      <c r="E39" s="372">
        <v>15.08</v>
      </c>
      <c r="F39" s="301"/>
      <c r="G39" s="302">
        <f t="shared" si="0"/>
        <v>49190.96</v>
      </c>
      <c r="H39" s="301"/>
    </row>
    <row r="40" spans="1:9" ht="15">
      <c r="A40" s="312" t="s">
        <v>273</v>
      </c>
      <c r="B40" s="308" t="str">
        <f>'GENERADOR '!C293</f>
        <v>LIMPIEZA</v>
      </c>
      <c r="C40" s="267"/>
      <c r="D40" s="267"/>
      <c r="E40" s="370"/>
      <c r="F40" s="268"/>
      <c r="G40" s="268"/>
      <c r="H40" s="269"/>
    </row>
    <row r="41" spans="1:9" s="263" customFormat="1" ht="105">
      <c r="A41" s="316">
        <f>'GENERADOR '!A294:B294</f>
        <v>1020501</v>
      </c>
      <c r="B41" s="317" t="str">
        <f>'GENERADOR '!C294</f>
        <v>LIMPIEZA GENERAL DURANTE Y AL FINAL DE LA OBRA. INCLUYE: RETIRO DE MATERIAL PRODUCTOS DE LOS TRABAJOS FUERA DE LA OBRA EN CAMIÓN DE VOLTEO AL SITIO O BANCO DE TIRO AUTORIZADO POR LA AUTORIDAD COMPETENTE, EQUIPO, HERRAMIENTA, MANO DE OBRA Y TODO LO NECESARIO PARA SU COMPLETA EJECUCIÓN.</v>
      </c>
      <c r="C41" s="316" t="str">
        <f>'GENERADOR '!D294</f>
        <v>m2</v>
      </c>
      <c r="D41" s="318">
        <f>'GENERADOR '!O294</f>
        <v>3362.2000000000003</v>
      </c>
      <c r="E41" s="372">
        <v>12.85</v>
      </c>
      <c r="F41" s="318"/>
      <c r="G41" s="302">
        <f t="shared" si="0"/>
        <v>43204.270000000004</v>
      </c>
      <c r="H41" s="318"/>
    </row>
    <row r="42" spans="1:9" ht="15">
      <c r="A42" s="313"/>
      <c r="B42" s="300"/>
      <c r="C42" s="313"/>
      <c r="D42" s="301"/>
      <c r="E42" s="304"/>
      <c r="F42" s="301"/>
      <c r="G42" s="301"/>
      <c r="H42" s="301"/>
    </row>
    <row r="44" spans="1:9">
      <c r="I44" s="337"/>
    </row>
    <row r="46" spans="1:9">
      <c r="G46" s="299"/>
    </row>
    <row r="47" spans="1:9">
      <c r="G47" s="299">
        <f>SUM(G16:G46)</f>
        <v>3017595.0618199995</v>
      </c>
      <c r="I47" s="338"/>
    </row>
    <row r="48" spans="1:9">
      <c r="G48" s="299">
        <v>0.16</v>
      </c>
    </row>
    <row r="49" spans="7:9">
      <c r="G49" s="299">
        <f>G47*G48</f>
        <v>482815.20989119995</v>
      </c>
    </row>
    <row r="50" spans="7:9">
      <c r="G50" s="299">
        <f>G49+G47</f>
        <v>3500410.2717111995</v>
      </c>
    </row>
    <row r="60" spans="7:9">
      <c r="I60" s="309"/>
    </row>
  </sheetData>
  <mergeCells count="12">
    <mergeCell ref="B14:H14"/>
    <mergeCell ref="A9:C10"/>
    <mergeCell ref="F9:G9"/>
    <mergeCell ref="F10:G10"/>
    <mergeCell ref="E12:F12"/>
    <mergeCell ref="A8:C8"/>
    <mergeCell ref="F8:G8"/>
    <mergeCell ref="B2:G2"/>
    <mergeCell ref="B3:G3"/>
    <mergeCell ref="B4:G4"/>
    <mergeCell ref="B5:G5"/>
    <mergeCell ref="A7:H7"/>
  </mergeCells>
  <printOptions horizontalCentered="1" verticalCentered="1"/>
  <pageMargins left="0.59055118110236227" right="0.59055118110236227" top="0.39370078740157483" bottom="0.39370078740157483" header="0.31496062992125984" footer="0.31496062992125984"/>
  <pageSetup scale="55" orientation="portrait" r:id="rId1"/>
  <headerFooter alignWithMargins="0">
    <oddFooter>&amp;Rhoja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00B050"/>
  </sheetPr>
  <dimension ref="A1:M61"/>
  <sheetViews>
    <sheetView topLeftCell="A2" zoomScale="115" zoomScaleNormal="115" zoomScaleSheetLayoutView="100" workbookViewId="0">
      <selection activeCell="I44" sqref="I44"/>
    </sheetView>
  </sheetViews>
  <sheetFormatPr baseColWidth="10" defaultColWidth="9.140625" defaultRowHeight="12.75"/>
  <cols>
    <col min="1" max="1" width="13.28515625" style="44" bestFit="1" customWidth="1"/>
    <col min="2" max="2" width="48" style="12" customWidth="1"/>
    <col min="3" max="3" width="9.7109375" style="3" bestFit="1" customWidth="1"/>
    <col min="4" max="4" width="9.7109375" style="59" bestFit="1" customWidth="1"/>
    <col min="5" max="5" width="11.5703125" style="3" customWidth="1"/>
    <col min="6" max="6" width="23.28515625" style="3" customWidth="1"/>
    <col min="7" max="7" width="15" style="3" customWidth="1"/>
    <col min="8" max="8" width="6.85546875" style="3" customWidth="1"/>
    <col min="9" max="9" width="9.140625" style="3"/>
    <col min="10" max="10" width="9.85546875" style="3" bestFit="1" customWidth="1"/>
    <col min="11" max="11" width="12.7109375" style="3" bestFit="1" customWidth="1"/>
    <col min="12" max="12" width="9.140625" style="3"/>
    <col min="13" max="13" width="10.28515625" style="3" bestFit="1" customWidth="1"/>
    <col min="14" max="19" width="9.140625" style="3"/>
    <col min="20" max="20" width="12.28515625" style="3" bestFit="1" customWidth="1"/>
    <col min="21" max="16384" width="9.140625" style="3"/>
  </cols>
  <sheetData>
    <row r="1" spans="1:13" ht="0.6" customHeight="1">
      <c r="A1" s="43"/>
      <c r="B1" s="57" t="s">
        <v>63</v>
      </c>
    </row>
    <row r="2" spans="1:13" ht="22.5" customHeight="1">
      <c r="A2" s="49"/>
      <c r="B2" s="764" t="s">
        <v>0</v>
      </c>
      <c r="C2" s="764"/>
      <c r="D2" s="764"/>
      <c r="E2" s="764"/>
      <c r="F2" s="764"/>
      <c r="G2" s="764"/>
      <c r="H2" s="49"/>
    </row>
    <row r="3" spans="1:13" ht="15.75" customHeight="1">
      <c r="B3" s="760" t="s">
        <v>80</v>
      </c>
      <c r="C3" s="760"/>
      <c r="D3" s="760"/>
      <c r="E3" s="760"/>
      <c r="F3" s="760"/>
      <c r="G3" s="760"/>
    </row>
    <row r="4" spans="1:13" ht="16.5" customHeight="1">
      <c r="A4" s="46"/>
      <c r="B4" s="778" t="s">
        <v>36</v>
      </c>
      <c r="C4" s="778"/>
      <c r="D4" s="778"/>
      <c r="E4" s="778"/>
      <c r="F4" s="778"/>
      <c r="G4" s="778"/>
    </row>
    <row r="5" spans="1:13" ht="17.25" customHeight="1">
      <c r="A5" s="47"/>
      <c r="B5" s="778" t="s">
        <v>83</v>
      </c>
      <c r="C5" s="778"/>
      <c r="D5" s="778"/>
      <c r="E5" s="778"/>
      <c r="F5" s="778"/>
      <c r="G5" s="778"/>
    </row>
    <row r="6" spans="1:13" ht="6.75" customHeight="1">
      <c r="A6" s="46"/>
      <c r="B6" s="26"/>
      <c r="C6" s="45"/>
      <c r="D6" s="60"/>
      <c r="E6" s="45"/>
      <c r="F6" s="45"/>
      <c r="H6" s="48"/>
    </row>
    <row r="7" spans="1:13" ht="18.75">
      <c r="A7" s="790" t="s">
        <v>78</v>
      </c>
      <c r="B7" s="790"/>
      <c r="C7" s="790"/>
      <c r="D7" s="790"/>
      <c r="E7" s="790"/>
      <c r="F7" s="790"/>
      <c r="G7" s="790"/>
      <c r="H7" s="790"/>
      <c r="I7" s="50"/>
      <c r="J7" s="50"/>
      <c r="K7" s="50"/>
      <c r="L7" s="50"/>
      <c r="M7" s="50"/>
    </row>
    <row r="8" spans="1:13" ht="12" customHeight="1">
      <c r="A8" s="788" t="s">
        <v>11</v>
      </c>
      <c r="B8" s="788"/>
      <c r="C8" s="788"/>
      <c r="D8" s="86"/>
      <c r="E8" s="83" t="s">
        <v>2</v>
      </c>
      <c r="F8" s="786" t="str">
        <f>'HOJA MASTER'!C6</f>
        <v>CABECERA MUNICIPAL</v>
      </c>
      <c r="G8" s="786"/>
      <c r="H8" s="87"/>
      <c r="I8" s="54"/>
    </row>
    <row r="9" spans="1:13" ht="11.25" customHeight="1">
      <c r="A9" s="789" t="str">
        <f>'HOJA MASTER'!C4</f>
        <v>CONSTRUCCIÓN DE TERRACERIAS EN PISTA DE ATLETISMO EN LA UNIDAD DEPORTIVA, COLÓN, QRO.</v>
      </c>
      <c r="B9" s="789"/>
      <c r="C9" s="789"/>
      <c r="D9" s="84"/>
      <c r="E9" s="83" t="s">
        <v>1</v>
      </c>
      <c r="F9" s="786" t="str">
        <f>'HOJA MASTER'!C7</f>
        <v>COLÓN</v>
      </c>
      <c r="G9" s="786"/>
      <c r="H9" s="87"/>
      <c r="I9" s="55"/>
    </row>
    <row r="10" spans="1:13" ht="11.25" customHeight="1">
      <c r="A10" s="789"/>
      <c r="B10" s="789"/>
      <c r="C10" s="789"/>
      <c r="D10" s="84"/>
      <c r="E10" s="83" t="s">
        <v>79</v>
      </c>
      <c r="F10" s="787" t="s">
        <v>169</v>
      </c>
      <c r="G10" s="786"/>
      <c r="H10" s="87"/>
      <c r="I10" s="56"/>
    </row>
    <row r="11" spans="1:13" ht="5.25" customHeight="1">
      <c r="A11" s="42"/>
      <c r="B11" s="58"/>
      <c r="C11" s="41"/>
      <c r="D11" s="61"/>
      <c r="E11" s="41"/>
      <c r="F11" s="41"/>
      <c r="G11" s="85"/>
      <c r="H11" s="85"/>
    </row>
    <row r="12" spans="1:13" ht="11.1" customHeight="1">
      <c r="A12" s="42"/>
      <c r="B12" s="58"/>
      <c r="C12" s="41"/>
      <c r="D12" s="61"/>
      <c r="E12" s="785" t="s">
        <v>64</v>
      </c>
      <c r="F12" s="785"/>
      <c r="G12" s="41"/>
      <c r="H12" s="41"/>
      <c r="I12" s="18"/>
      <c r="J12" s="18"/>
    </row>
    <row r="13" spans="1:13" s="23" customFormat="1" ht="15.75" customHeight="1">
      <c r="A13" s="93" t="s">
        <v>65</v>
      </c>
      <c r="B13" s="94" t="s">
        <v>66</v>
      </c>
      <c r="C13" s="95" t="s">
        <v>8</v>
      </c>
      <c r="D13" s="96" t="s">
        <v>6</v>
      </c>
      <c r="E13" s="97" t="s">
        <v>67</v>
      </c>
      <c r="F13" s="98" t="s">
        <v>68</v>
      </c>
      <c r="G13" s="97" t="s">
        <v>9</v>
      </c>
      <c r="H13" s="99" t="s">
        <v>5</v>
      </c>
    </row>
    <row r="14" spans="1:13" s="23" customFormat="1" ht="14.1" customHeight="1">
      <c r="A14" s="101" t="s">
        <v>100</v>
      </c>
      <c r="B14" s="102" t="s">
        <v>96</v>
      </c>
      <c r="C14" s="103"/>
      <c r="D14" s="103"/>
      <c r="E14" s="103"/>
      <c r="F14" s="103"/>
      <c r="G14" s="135">
        <f>SUM(G15:G17)</f>
        <v>42789.3</v>
      </c>
      <c r="H14" s="103"/>
    </row>
    <row r="15" spans="1:13" s="23" customFormat="1" ht="180">
      <c r="A15" s="104">
        <v>1010001</v>
      </c>
      <c r="B15" s="105" t="s">
        <v>134</v>
      </c>
      <c r="C15" s="106" t="s">
        <v>95</v>
      </c>
      <c r="D15" s="107">
        <v>1</v>
      </c>
      <c r="E15" s="107">
        <v>17736.02</v>
      </c>
      <c r="F15" s="110" t="s">
        <v>135</v>
      </c>
      <c r="G15" s="109">
        <f>ROUND(D15*E15,2)</f>
        <v>17736.02</v>
      </c>
      <c r="H15" s="108"/>
    </row>
    <row r="16" spans="1:13" s="23" customFormat="1" ht="72">
      <c r="A16" s="104">
        <v>1021003</v>
      </c>
      <c r="B16" s="105" t="s">
        <v>101</v>
      </c>
      <c r="C16" s="106" t="s">
        <v>94</v>
      </c>
      <c r="D16" s="107">
        <v>392.5</v>
      </c>
      <c r="E16" s="107">
        <v>9.08</v>
      </c>
      <c r="F16" s="110" t="s">
        <v>136</v>
      </c>
      <c r="G16" s="109">
        <f t="shared" ref="G16:G46" si="0">ROUND(D16*E16,2)</f>
        <v>3563.9</v>
      </c>
      <c r="H16" s="108"/>
    </row>
    <row r="17" spans="1:8" s="23" customFormat="1" ht="96">
      <c r="A17" s="104">
        <v>1050003</v>
      </c>
      <c r="B17" s="105" t="s">
        <v>102</v>
      </c>
      <c r="C17" s="106" t="s">
        <v>94</v>
      </c>
      <c r="D17" s="107">
        <v>392.5</v>
      </c>
      <c r="E17" s="107">
        <v>54.75</v>
      </c>
      <c r="F17" s="110" t="s">
        <v>137</v>
      </c>
      <c r="G17" s="109">
        <f t="shared" si="0"/>
        <v>21489.38</v>
      </c>
      <c r="H17" s="108"/>
    </row>
    <row r="18" spans="1:8" s="23" customFormat="1" ht="12">
      <c r="A18" s="112" t="s">
        <v>103</v>
      </c>
      <c r="B18" s="113" t="s">
        <v>97</v>
      </c>
      <c r="C18" s="114"/>
      <c r="D18" s="115"/>
      <c r="E18" s="115"/>
      <c r="F18" s="116"/>
      <c r="G18" s="135">
        <f>SUM(G19:G24)</f>
        <v>295188.78999999998</v>
      </c>
      <c r="H18" s="117"/>
    </row>
    <row r="19" spans="1:8" s="23" customFormat="1" ht="84">
      <c r="A19" s="104">
        <v>2020122</v>
      </c>
      <c r="B19" s="105" t="s">
        <v>104</v>
      </c>
      <c r="C19" s="106" t="s">
        <v>105</v>
      </c>
      <c r="D19" s="107">
        <v>334.98</v>
      </c>
      <c r="E19" s="107">
        <v>76.540000000000006</v>
      </c>
      <c r="F19" s="110" t="s">
        <v>138</v>
      </c>
      <c r="G19" s="109">
        <f t="shared" si="0"/>
        <v>25639.37</v>
      </c>
      <c r="H19" s="108"/>
    </row>
    <row r="20" spans="1:8" s="23" customFormat="1" ht="77.25" customHeight="1">
      <c r="A20" s="104">
        <v>2020123</v>
      </c>
      <c r="B20" s="105" t="s">
        <v>106</v>
      </c>
      <c r="C20" s="106" t="s">
        <v>105</v>
      </c>
      <c r="D20" s="107">
        <v>223.34</v>
      </c>
      <c r="E20" s="107">
        <v>471.45</v>
      </c>
      <c r="F20" s="110" t="s">
        <v>139</v>
      </c>
      <c r="G20" s="109">
        <f t="shared" si="0"/>
        <v>105293.64</v>
      </c>
      <c r="H20" s="108"/>
    </row>
    <row r="21" spans="1:8" s="23" customFormat="1" ht="70.5" customHeight="1">
      <c r="A21" s="104">
        <v>2020022</v>
      </c>
      <c r="B21" s="105" t="s">
        <v>107</v>
      </c>
      <c r="C21" s="106" t="s">
        <v>105</v>
      </c>
      <c r="D21" s="107">
        <v>83.71</v>
      </c>
      <c r="E21" s="107">
        <v>310.42</v>
      </c>
      <c r="F21" s="110" t="s">
        <v>140</v>
      </c>
      <c r="G21" s="109">
        <f t="shared" si="0"/>
        <v>25985.26</v>
      </c>
      <c r="H21" s="108"/>
    </row>
    <row r="22" spans="1:8" s="23" customFormat="1" ht="79.5" customHeight="1">
      <c r="A22" s="104">
        <v>2020023</v>
      </c>
      <c r="B22" s="105" t="s">
        <v>108</v>
      </c>
      <c r="C22" s="106" t="s">
        <v>105</v>
      </c>
      <c r="D22" s="107">
        <v>55.82</v>
      </c>
      <c r="E22" s="107">
        <v>846.72</v>
      </c>
      <c r="F22" s="110" t="s">
        <v>141</v>
      </c>
      <c r="G22" s="109">
        <f t="shared" si="0"/>
        <v>47263.91</v>
      </c>
      <c r="H22" s="108"/>
    </row>
    <row r="23" spans="1:8" s="23" customFormat="1" ht="84">
      <c r="A23" s="104">
        <v>2030017</v>
      </c>
      <c r="B23" s="105" t="s">
        <v>109</v>
      </c>
      <c r="C23" s="106" t="s">
        <v>105</v>
      </c>
      <c r="D23" s="107">
        <v>697.85</v>
      </c>
      <c r="E23" s="107">
        <v>58.17</v>
      </c>
      <c r="F23" s="110" t="s">
        <v>142</v>
      </c>
      <c r="G23" s="109">
        <f t="shared" si="0"/>
        <v>40593.93</v>
      </c>
      <c r="H23" s="108"/>
    </row>
    <row r="24" spans="1:8" s="23" customFormat="1" ht="55.5" customHeight="1">
      <c r="A24" s="104">
        <v>2030082</v>
      </c>
      <c r="B24" s="105" t="s">
        <v>110</v>
      </c>
      <c r="C24" s="106" t="s">
        <v>111</v>
      </c>
      <c r="D24" s="107">
        <v>4884.95</v>
      </c>
      <c r="E24" s="107">
        <v>10.32</v>
      </c>
      <c r="F24" s="110" t="s">
        <v>143</v>
      </c>
      <c r="G24" s="109">
        <f t="shared" si="0"/>
        <v>50412.68</v>
      </c>
      <c r="H24" s="108"/>
    </row>
    <row r="25" spans="1:8" s="23" customFormat="1" ht="12">
      <c r="A25" s="112" t="s">
        <v>112</v>
      </c>
      <c r="B25" s="113" t="s">
        <v>98</v>
      </c>
      <c r="C25" s="114"/>
      <c r="D25" s="115"/>
      <c r="E25" s="115"/>
      <c r="F25" s="116"/>
      <c r="G25" s="135">
        <f>SUM(G26:G28)</f>
        <v>284912.20999999996</v>
      </c>
      <c r="H25" s="117"/>
    </row>
    <row r="26" spans="1:8" s="23" customFormat="1" ht="72">
      <c r="A26" s="104">
        <v>3010002</v>
      </c>
      <c r="B26" s="105" t="s">
        <v>113</v>
      </c>
      <c r="C26" s="106" t="s">
        <v>105</v>
      </c>
      <c r="D26" s="107">
        <v>52.12</v>
      </c>
      <c r="E26" s="107">
        <v>539.69000000000005</v>
      </c>
      <c r="F26" s="110" t="s">
        <v>144</v>
      </c>
      <c r="G26" s="109">
        <f t="shared" si="0"/>
        <v>28128.639999999999</v>
      </c>
      <c r="H26" s="108"/>
    </row>
    <row r="27" spans="1:8" s="23" customFormat="1" ht="84" customHeight="1">
      <c r="A27" s="104">
        <v>3020052</v>
      </c>
      <c r="B27" s="105" t="s">
        <v>114</v>
      </c>
      <c r="C27" s="106" t="s">
        <v>105</v>
      </c>
      <c r="D27" s="107">
        <v>210.85</v>
      </c>
      <c r="E27" s="107">
        <v>477.68</v>
      </c>
      <c r="F27" s="110" t="s">
        <v>145</v>
      </c>
      <c r="G27" s="109">
        <f t="shared" si="0"/>
        <v>100718.83</v>
      </c>
      <c r="H27" s="108"/>
    </row>
    <row r="28" spans="1:8" s="23" customFormat="1" ht="108">
      <c r="A28" s="104">
        <v>3030052</v>
      </c>
      <c r="B28" s="105" t="s">
        <v>115</v>
      </c>
      <c r="C28" s="106" t="s">
        <v>105</v>
      </c>
      <c r="D28" s="107">
        <v>332.47</v>
      </c>
      <c r="E28" s="107">
        <v>469.41</v>
      </c>
      <c r="F28" s="110" t="s">
        <v>146</v>
      </c>
      <c r="G28" s="109">
        <f t="shared" si="0"/>
        <v>156064.74</v>
      </c>
      <c r="H28" s="108"/>
    </row>
    <row r="29" spans="1:8" s="23" customFormat="1" ht="12">
      <c r="A29" s="112" t="s">
        <v>116</v>
      </c>
      <c r="B29" s="113" t="s">
        <v>99</v>
      </c>
      <c r="C29" s="114"/>
      <c r="D29" s="115"/>
      <c r="E29" s="115"/>
      <c r="F29" s="116"/>
      <c r="G29" s="135">
        <f>SUM(G30:G32)</f>
        <v>416009.97</v>
      </c>
      <c r="H29" s="117"/>
    </row>
    <row r="30" spans="1:8" s="23" customFormat="1" ht="84">
      <c r="A30" s="104">
        <v>4010001</v>
      </c>
      <c r="B30" s="105" t="s">
        <v>147</v>
      </c>
      <c r="C30" s="106" t="s">
        <v>93</v>
      </c>
      <c r="D30" s="107">
        <v>392.5</v>
      </c>
      <c r="E30" s="107">
        <v>7.1</v>
      </c>
      <c r="F30" s="110" t="s">
        <v>148</v>
      </c>
      <c r="G30" s="109">
        <f t="shared" si="0"/>
        <v>2786.75</v>
      </c>
      <c r="H30" s="108"/>
    </row>
    <row r="31" spans="1:8" s="23" customFormat="1" ht="84" customHeight="1">
      <c r="A31" s="104">
        <v>4010024</v>
      </c>
      <c r="B31" s="105" t="s">
        <v>149</v>
      </c>
      <c r="C31" s="106" t="s">
        <v>93</v>
      </c>
      <c r="D31" s="107">
        <v>392.5</v>
      </c>
      <c r="E31" s="107">
        <v>667.3</v>
      </c>
      <c r="F31" s="110" t="s">
        <v>150</v>
      </c>
      <c r="G31" s="109">
        <f t="shared" si="0"/>
        <v>261915.25</v>
      </c>
      <c r="H31" s="108"/>
    </row>
    <row r="32" spans="1:8" s="23" customFormat="1" ht="56.1" customHeight="1">
      <c r="A32" s="104">
        <v>4010403</v>
      </c>
      <c r="B32" s="105" t="s">
        <v>151</v>
      </c>
      <c r="C32" s="106" t="s">
        <v>95</v>
      </c>
      <c r="D32" s="107">
        <v>33</v>
      </c>
      <c r="E32" s="107">
        <v>4585.09</v>
      </c>
      <c r="F32" s="110" t="s">
        <v>152</v>
      </c>
      <c r="G32" s="109">
        <f t="shared" si="0"/>
        <v>151307.97</v>
      </c>
      <c r="H32" s="108"/>
    </row>
    <row r="33" spans="1:8" s="23" customFormat="1" ht="12">
      <c r="A33" s="112" t="s">
        <v>117</v>
      </c>
      <c r="B33" s="113" t="s">
        <v>128</v>
      </c>
      <c r="C33" s="114"/>
      <c r="D33" s="115"/>
      <c r="E33" s="115"/>
      <c r="F33" s="116"/>
      <c r="G33" s="135">
        <f>SUM(G34:G41)</f>
        <v>311971.21999999997</v>
      </c>
      <c r="H33" s="117"/>
    </row>
    <row r="34" spans="1:8" s="23" customFormat="1" ht="276">
      <c r="A34" s="104">
        <v>4030006</v>
      </c>
      <c r="B34" s="105" t="s">
        <v>127</v>
      </c>
      <c r="C34" s="106" t="s">
        <v>95</v>
      </c>
      <c r="D34" s="107">
        <v>33</v>
      </c>
      <c r="E34" s="107">
        <v>2971.02</v>
      </c>
      <c r="F34" s="110" t="s">
        <v>153</v>
      </c>
      <c r="G34" s="109">
        <f t="shared" si="0"/>
        <v>98043.66</v>
      </c>
      <c r="H34" s="108"/>
    </row>
    <row r="35" spans="1:8" s="23" customFormat="1" ht="204">
      <c r="A35" s="104">
        <v>4040000</v>
      </c>
      <c r="B35" s="105" t="s">
        <v>154</v>
      </c>
      <c r="C35" s="106" t="s">
        <v>95</v>
      </c>
      <c r="D35" s="107">
        <v>3</v>
      </c>
      <c r="E35" s="107">
        <v>9857.3700000000008</v>
      </c>
      <c r="F35" s="110" t="s">
        <v>155</v>
      </c>
      <c r="G35" s="109">
        <f t="shared" si="0"/>
        <v>29572.11</v>
      </c>
      <c r="H35" s="108"/>
    </row>
    <row r="36" spans="1:8" s="23" customFormat="1" ht="204">
      <c r="A36" s="104">
        <v>4040001</v>
      </c>
      <c r="B36" s="105" t="s">
        <v>156</v>
      </c>
      <c r="C36" s="106" t="s">
        <v>95</v>
      </c>
      <c r="D36" s="107">
        <v>3</v>
      </c>
      <c r="E36" s="107">
        <v>10906.69</v>
      </c>
      <c r="F36" s="110" t="s">
        <v>157</v>
      </c>
      <c r="G36" s="109">
        <f t="shared" si="0"/>
        <v>32720.07</v>
      </c>
      <c r="H36" s="108"/>
    </row>
    <row r="37" spans="1:8" s="23" customFormat="1" ht="204">
      <c r="A37" s="104">
        <v>4040002</v>
      </c>
      <c r="B37" s="105" t="s">
        <v>129</v>
      </c>
      <c r="C37" s="106" t="s">
        <v>95</v>
      </c>
      <c r="D37" s="107">
        <v>1</v>
      </c>
      <c r="E37" s="107">
        <v>12070.06</v>
      </c>
      <c r="F37" s="110" t="s">
        <v>158</v>
      </c>
      <c r="G37" s="109">
        <f t="shared" si="0"/>
        <v>12070.06</v>
      </c>
      <c r="H37" s="108"/>
    </row>
    <row r="38" spans="1:8" s="23" customFormat="1" ht="252">
      <c r="A38" s="104">
        <v>4040055</v>
      </c>
      <c r="B38" s="105" t="s">
        <v>131</v>
      </c>
      <c r="C38" s="106" t="s">
        <v>95</v>
      </c>
      <c r="D38" s="107">
        <v>1</v>
      </c>
      <c r="E38" s="107">
        <v>22967.87</v>
      </c>
      <c r="F38" s="110" t="s">
        <v>159</v>
      </c>
      <c r="G38" s="109">
        <f t="shared" si="0"/>
        <v>22967.87</v>
      </c>
      <c r="H38" s="108"/>
    </row>
    <row r="39" spans="1:8" s="23" customFormat="1" ht="252">
      <c r="A39" s="104">
        <v>4040074</v>
      </c>
      <c r="B39" s="105" t="s">
        <v>130</v>
      </c>
      <c r="C39" s="106" t="s">
        <v>95</v>
      </c>
      <c r="D39" s="107">
        <v>1</v>
      </c>
      <c r="E39" s="107">
        <v>24954.32</v>
      </c>
      <c r="F39" s="110" t="s">
        <v>160</v>
      </c>
      <c r="G39" s="109">
        <f t="shared" si="0"/>
        <v>24954.32</v>
      </c>
      <c r="H39" s="108"/>
    </row>
    <row r="40" spans="1:8" s="23" customFormat="1" ht="252">
      <c r="A40" s="104">
        <v>4040054</v>
      </c>
      <c r="B40" s="105" t="s">
        <v>132</v>
      </c>
      <c r="C40" s="106" t="s">
        <v>95</v>
      </c>
      <c r="D40" s="107">
        <v>1</v>
      </c>
      <c r="E40" s="107">
        <v>20695.330000000002</v>
      </c>
      <c r="F40" s="110" t="s">
        <v>161</v>
      </c>
      <c r="G40" s="109">
        <f t="shared" si="0"/>
        <v>20695.330000000002</v>
      </c>
      <c r="H40" s="108"/>
    </row>
    <row r="41" spans="1:8" s="23" customFormat="1" ht="72">
      <c r="A41" s="104">
        <v>4040303</v>
      </c>
      <c r="B41" s="105" t="s">
        <v>133</v>
      </c>
      <c r="C41" s="106" t="s">
        <v>162</v>
      </c>
      <c r="D41" s="107">
        <v>10</v>
      </c>
      <c r="E41" s="107">
        <v>7094.78</v>
      </c>
      <c r="F41" s="110" t="s">
        <v>163</v>
      </c>
      <c r="G41" s="109">
        <f t="shared" si="0"/>
        <v>70947.8</v>
      </c>
      <c r="H41" s="108"/>
    </row>
    <row r="42" spans="1:8" s="23" customFormat="1" ht="12">
      <c r="A42" s="112" t="s">
        <v>118</v>
      </c>
      <c r="B42" s="113" t="s">
        <v>126</v>
      </c>
      <c r="C42" s="114"/>
      <c r="D42" s="115"/>
      <c r="E42" s="115"/>
      <c r="F42" s="116"/>
      <c r="G42" s="135">
        <f>SUM(G43:G44)</f>
        <v>87521</v>
      </c>
      <c r="H42" s="117"/>
    </row>
    <row r="43" spans="1:8" s="23" customFormat="1" ht="120" customHeight="1">
      <c r="A43" s="104">
        <v>1080121</v>
      </c>
      <c r="B43" s="105" t="s">
        <v>164</v>
      </c>
      <c r="C43" s="106" t="s">
        <v>95</v>
      </c>
      <c r="D43" s="107">
        <v>10</v>
      </c>
      <c r="E43" s="107">
        <v>1278.9000000000001</v>
      </c>
      <c r="F43" s="110" t="s">
        <v>165</v>
      </c>
      <c r="G43" s="109">
        <f t="shared" si="0"/>
        <v>12789</v>
      </c>
      <c r="H43" s="108"/>
    </row>
    <row r="44" spans="1:8" s="23" customFormat="1" ht="96">
      <c r="A44" s="104">
        <v>8060668</v>
      </c>
      <c r="B44" s="105" t="s">
        <v>119</v>
      </c>
      <c r="C44" s="106" t="s">
        <v>94</v>
      </c>
      <c r="D44" s="107">
        <v>392.5</v>
      </c>
      <c r="E44" s="107">
        <v>190.4</v>
      </c>
      <c r="F44" s="110" t="s">
        <v>166</v>
      </c>
      <c r="G44" s="109">
        <f t="shared" si="0"/>
        <v>74732</v>
      </c>
      <c r="H44" s="104"/>
    </row>
    <row r="45" spans="1:8" s="23" customFormat="1" ht="14.1" customHeight="1">
      <c r="A45" s="101" t="s">
        <v>120</v>
      </c>
      <c r="B45" s="102" t="s">
        <v>123</v>
      </c>
      <c r="C45" s="103"/>
      <c r="D45" s="103"/>
      <c r="E45" s="103"/>
      <c r="F45" s="111"/>
      <c r="G45" s="135">
        <f>G46</f>
        <v>4588.33</v>
      </c>
      <c r="H45" s="111"/>
    </row>
    <row r="46" spans="1:8" s="23" customFormat="1" ht="84">
      <c r="A46" s="104">
        <v>1020501</v>
      </c>
      <c r="B46" s="105" t="s">
        <v>121</v>
      </c>
      <c r="C46" s="106" t="s">
        <v>94</v>
      </c>
      <c r="D46" s="107">
        <v>392.5</v>
      </c>
      <c r="E46" s="107">
        <v>11.69</v>
      </c>
      <c r="F46" s="110" t="s">
        <v>167</v>
      </c>
      <c r="G46" s="109">
        <f t="shared" si="0"/>
        <v>4588.33</v>
      </c>
      <c r="H46" s="104"/>
    </row>
    <row r="47" spans="1:8" s="23" customFormat="1" ht="6" customHeight="1">
      <c r="A47" s="118"/>
      <c r="B47" s="119"/>
      <c r="C47" s="120"/>
      <c r="D47" s="121"/>
      <c r="E47" s="121"/>
      <c r="F47" s="122"/>
      <c r="G47" s="123"/>
      <c r="H47" s="118"/>
    </row>
    <row r="48" spans="1:8">
      <c r="A48" s="124"/>
      <c r="B48" s="125"/>
      <c r="C48" s="126"/>
      <c r="D48" s="127"/>
      <c r="E48" s="126"/>
      <c r="F48" s="130" t="s">
        <v>122</v>
      </c>
      <c r="G48" s="128">
        <f>G14+G18+G25+G29+G33+G42+G45</f>
        <v>1442980.8199999998</v>
      </c>
      <c r="H48" s="129"/>
    </row>
    <row r="49" spans="1:8">
      <c r="A49" s="124"/>
      <c r="B49" s="125"/>
      <c r="C49" s="126"/>
      <c r="D49" s="127"/>
      <c r="E49" s="126"/>
      <c r="F49" s="130" t="s">
        <v>168</v>
      </c>
      <c r="G49" s="131">
        <f>ROUND(G48*0.16,2)</f>
        <v>230876.93</v>
      </c>
      <c r="H49" s="129"/>
    </row>
    <row r="50" spans="1:8">
      <c r="A50" s="124"/>
      <c r="B50" s="125"/>
      <c r="C50" s="126"/>
      <c r="D50" s="127"/>
      <c r="E50" s="126"/>
      <c r="F50" s="130" t="s">
        <v>4</v>
      </c>
      <c r="G50" s="132">
        <f>SUM(G48:G49)</f>
        <v>1673857.7499999998</v>
      </c>
      <c r="H50" s="129"/>
    </row>
    <row r="60" spans="1:8">
      <c r="G60" s="136">
        <v>2200000</v>
      </c>
    </row>
    <row r="61" spans="1:8">
      <c r="G61" s="137">
        <f>G50-G60</f>
        <v>-526142.25000000023</v>
      </c>
    </row>
  </sheetData>
  <mergeCells count="11">
    <mergeCell ref="B2:G2"/>
    <mergeCell ref="B3:G3"/>
    <mergeCell ref="B4:G4"/>
    <mergeCell ref="B5:G5"/>
    <mergeCell ref="A7:H7"/>
    <mergeCell ref="E12:F12"/>
    <mergeCell ref="F8:G8"/>
    <mergeCell ref="F9:G9"/>
    <mergeCell ref="F10:G10"/>
    <mergeCell ref="A8:C8"/>
    <mergeCell ref="A9:C10"/>
  </mergeCells>
  <printOptions horizontalCentered="1" verticalCentered="1"/>
  <pageMargins left="0.59055118110236227" right="0.59055118110236227" top="0.39370078740157483" bottom="0.39370078740157483" header="0.31496062992125984" footer="0.31496062992125984"/>
  <pageSetup scale="55" orientation="landscape" r:id="rId1"/>
  <headerFooter alignWithMargins="0">
    <oddFooter>&amp;Rhoja  &amp;P de  &amp;N</oddFooter>
  </headerFooter>
  <ignoredErrors>
    <ignoredError sqref="A33"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00B0F0"/>
    <pageSetUpPr fitToPage="1"/>
  </sheetPr>
  <dimension ref="A1:AK22"/>
  <sheetViews>
    <sheetView showGridLines="0" view="pageBreakPreview" zoomScaleNormal="115" zoomScaleSheetLayoutView="100" workbookViewId="0">
      <selection activeCell="V20" sqref="V20"/>
    </sheetView>
  </sheetViews>
  <sheetFormatPr baseColWidth="10" defaultRowHeight="12.75"/>
  <cols>
    <col min="1" max="1" width="2.7109375" style="3" customWidth="1"/>
    <col min="2" max="2" width="10.5703125" style="3" customWidth="1"/>
    <col min="3" max="3" width="20.140625" style="3" customWidth="1"/>
    <col min="4" max="4" width="6.7109375" style="3" customWidth="1"/>
    <col min="5" max="36" width="2.140625" style="3" customWidth="1"/>
    <col min="37" max="37" width="2.7109375" style="3" customWidth="1"/>
    <col min="38" max="253" width="11.42578125" style="3"/>
    <col min="254" max="254" width="2.7109375" style="3" customWidth="1"/>
    <col min="255" max="255" width="10.5703125" style="3" customWidth="1"/>
    <col min="256" max="256" width="17.5703125" style="3" customWidth="1"/>
    <col min="257" max="258" width="7.28515625" style="3" customWidth="1"/>
    <col min="259" max="259" width="8" style="3" customWidth="1"/>
    <col min="260" max="260" width="7.5703125" style="3" customWidth="1"/>
    <col min="261" max="261" width="7.42578125" style="3" customWidth="1"/>
    <col min="262" max="263" width="7.140625" style="3" customWidth="1"/>
    <col min="264" max="268" width="7.85546875" style="3" customWidth="1"/>
    <col min="269" max="269" width="4.28515625" style="3" customWidth="1"/>
    <col min="270" max="270" width="3.7109375" style="3" customWidth="1"/>
    <col min="271" max="271" width="2.7109375" style="3" customWidth="1"/>
    <col min="272" max="509" width="11.42578125" style="3"/>
    <col min="510" max="510" width="2.7109375" style="3" customWidth="1"/>
    <col min="511" max="511" width="10.5703125" style="3" customWidth="1"/>
    <col min="512" max="512" width="17.5703125" style="3" customWidth="1"/>
    <col min="513" max="514" width="7.28515625" style="3" customWidth="1"/>
    <col min="515" max="515" width="8" style="3" customWidth="1"/>
    <col min="516" max="516" width="7.5703125" style="3" customWidth="1"/>
    <col min="517" max="517" width="7.42578125" style="3" customWidth="1"/>
    <col min="518" max="519" width="7.140625" style="3" customWidth="1"/>
    <col min="520" max="524" width="7.85546875" style="3" customWidth="1"/>
    <col min="525" max="525" width="4.28515625" style="3" customWidth="1"/>
    <col min="526" max="526" width="3.7109375" style="3" customWidth="1"/>
    <col min="527" max="527" width="2.7109375" style="3" customWidth="1"/>
    <col min="528" max="765" width="11.42578125" style="3"/>
    <col min="766" max="766" width="2.7109375" style="3" customWidth="1"/>
    <col min="767" max="767" width="10.5703125" style="3" customWidth="1"/>
    <col min="768" max="768" width="17.5703125" style="3" customWidth="1"/>
    <col min="769" max="770" width="7.28515625" style="3" customWidth="1"/>
    <col min="771" max="771" width="8" style="3" customWidth="1"/>
    <col min="772" max="772" width="7.5703125" style="3" customWidth="1"/>
    <col min="773" max="773" width="7.42578125" style="3" customWidth="1"/>
    <col min="774" max="775" width="7.140625" style="3" customWidth="1"/>
    <col min="776" max="780" width="7.85546875" style="3" customWidth="1"/>
    <col min="781" max="781" width="4.28515625" style="3" customWidth="1"/>
    <col min="782" max="782" width="3.7109375" style="3" customWidth="1"/>
    <col min="783" max="783" width="2.7109375" style="3" customWidth="1"/>
    <col min="784" max="1021" width="11.42578125" style="3"/>
    <col min="1022" max="1022" width="2.7109375" style="3" customWidth="1"/>
    <col min="1023" max="1023" width="10.5703125" style="3" customWidth="1"/>
    <col min="1024" max="1024" width="17.5703125" style="3" customWidth="1"/>
    <col min="1025" max="1026" width="7.28515625" style="3" customWidth="1"/>
    <col min="1027" max="1027" width="8" style="3" customWidth="1"/>
    <col min="1028" max="1028" width="7.5703125" style="3" customWidth="1"/>
    <col min="1029" max="1029" width="7.42578125" style="3" customWidth="1"/>
    <col min="1030" max="1031" width="7.140625" style="3" customWidth="1"/>
    <col min="1032" max="1036" width="7.85546875" style="3" customWidth="1"/>
    <col min="1037" max="1037" width="4.28515625" style="3" customWidth="1"/>
    <col min="1038" max="1038" width="3.7109375" style="3" customWidth="1"/>
    <col min="1039" max="1039" width="2.7109375" style="3" customWidth="1"/>
    <col min="1040" max="1277" width="11.42578125" style="3"/>
    <col min="1278" max="1278" width="2.7109375" style="3" customWidth="1"/>
    <col min="1279" max="1279" width="10.5703125" style="3" customWidth="1"/>
    <col min="1280" max="1280" width="17.5703125" style="3" customWidth="1"/>
    <col min="1281" max="1282" width="7.28515625" style="3" customWidth="1"/>
    <col min="1283" max="1283" width="8" style="3" customWidth="1"/>
    <col min="1284" max="1284" width="7.5703125" style="3" customWidth="1"/>
    <col min="1285" max="1285" width="7.42578125" style="3" customWidth="1"/>
    <col min="1286" max="1287" width="7.140625" style="3" customWidth="1"/>
    <col min="1288" max="1292" width="7.85546875" style="3" customWidth="1"/>
    <col min="1293" max="1293" width="4.28515625" style="3" customWidth="1"/>
    <col min="1294" max="1294" width="3.7109375" style="3" customWidth="1"/>
    <col min="1295" max="1295" width="2.7109375" style="3" customWidth="1"/>
    <col min="1296" max="1533" width="11.42578125" style="3"/>
    <col min="1534" max="1534" width="2.7109375" style="3" customWidth="1"/>
    <col min="1535" max="1535" width="10.5703125" style="3" customWidth="1"/>
    <col min="1536" max="1536" width="17.5703125" style="3" customWidth="1"/>
    <col min="1537" max="1538" width="7.28515625" style="3" customWidth="1"/>
    <col min="1539" max="1539" width="8" style="3" customWidth="1"/>
    <col min="1540" max="1540" width="7.5703125" style="3" customWidth="1"/>
    <col min="1541" max="1541" width="7.42578125" style="3" customWidth="1"/>
    <col min="1542" max="1543" width="7.140625" style="3" customWidth="1"/>
    <col min="1544" max="1548" width="7.85546875" style="3" customWidth="1"/>
    <col min="1549" max="1549" width="4.28515625" style="3" customWidth="1"/>
    <col min="1550" max="1550" width="3.7109375" style="3" customWidth="1"/>
    <col min="1551" max="1551" width="2.7109375" style="3" customWidth="1"/>
    <col min="1552" max="1789" width="11.42578125" style="3"/>
    <col min="1790" max="1790" width="2.7109375" style="3" customWidth="1"/>
    <col min="1791" max="1791" width="10.5703125" style="3" customWidth="1"/>
    <col min="1792" max="1792" width="17.5703125" style="3" customWidth="1"/>
    <col min="1793" max="1794" width="7.28515625" style="3" customWidth="1"/>
    <col min="1795" max="1795" width="8" style="3" customWidth="1"/>
    <col min="1796" max="1796" width="7.5703125" style="3" customWidth="1"/>
    <col min="1797" max="1797" width="7.42578125" style="3" customWidth="1"/>
    <col min="1798" max="1799" width="7.140625" style="3" customWidth="1"/>
    <col min="1800" max="1804" width="7.85546875" style="3" customWidth="1"/>
    <col min="1805" max="1805" width="4.28515625" style="3" customWidth="1"/>
    <col min="1806" max="1806" width="3.7109375" style="3" customWidth="1"/>
    <col min="1807" max="1807" width="2.7109375" style="3" customWidth="1"/>
    <col min="1808" max="2045" width="11.42578125" style="3"/>
    <col min="2046" max="2046" width="2.7109375" style="3" customWidth="1"/>
    <col min="2047" max="2047" width="10.5703125" style="3" customWidth="1"/>
    <col min="2048" max="2048" width="17.5703125" style="3" customWidth="1"/>
    <col min="2049" max="2050" width="7.28515625" style="3" customWidth="1"/>
    <col min="2051" max="2051" width="8" style="3" customWidth="1"/>
    <col min="2052" max="2052" width="7.5703125" style="3" customWidth="1"/>
    <col min="2053" max="2053" width="7.42578125" style="3" customWidth="1"/>
    <col min="2054" max="2055" width="7.140625" style="3" customWidth="1"/>
    <col min="2056" max="2060" width="7.85546875" style="3" customWidth="1"/>
    <col min="2061" max="2061" width="4.28515625" style="3" customWidth="1"/>
    <col min="2062" max="2062" width="3.7109375" style="3" customWidth="1"/>
    <col min="2063" max="2063" width="2.7109375" style="3" customWidth="1"/>
    <col min="2064" max="2301" width="11.42578125" style="3"/>
    <col min="2302" max="2302" width="2.7109375" style="3" customWidth="1"/>
    <col min="2303" max="2303" width="10.5703125" style="3" customWidth="1"/>
    <col min="2304" max="2304" width="17.5703125" style="3" customWidth="1"/>
    <col min="2305" max="2306" width="7.28515625" style="3" customWidth="1"/>
    <col min="2307" max="2307" width="8" style="3" customWidth="1"/>
    <col min="2308" max="2308" width="7.5703125" style="3" customWidth="1"/>
    <col min="2309" max="2309" width="7.42578125" style="3" customWidth="1"/>
    <col min="2310" max="2311" width="7.140625" style="3" customWidth="1"/>
    <col min="2312" max="2316" width="7.85546875" style="3" customWidth="1"/>
    <col min="2317" max="2317" width="4.28515625" style="3" customWidth="1"/>
    <col min="2318" max="2318" width="3.7109375" style="3" customWidth="1"/>
    <col min="2319" max="2319" width="2.7109375" style="3" customWidth="1"/>
    <col min="2320" max="2557" width="11.42578125" style="3"/>
    <col min="2558" max="2558" width="2.7109375" style="3" customWidth="1"/>
    <col min="2559" max="2559" width="10.5703125" style="3" customWidth="1"/>
    <col min="2560" max="2560" width="17.5703125" style="3" customWidth="1"/>
    <col min="2561" max="2562" width="7.28515625" style="3" customWidth="1"/>
    <col min="2563" max="2563" width="8" style="3" customWidth="1"/>
    <col min="2564" max="2564" width="7.5703125" style="3" customWidth="1"/>
    <col min="2565" max="2565" width="7.42578125" style="3" customWidth="1"/>
    <col min="2566" max="2567" width="7.140625" style="3" customWidth="1"/>
    <col min="2568" max="2572" width="7.85546875" style="3" customWidth="1"/>
    <col min="2573" max="2573" width="4.28515625" style="3" customWidth="1"/>
    <col min="2574" max="2574" width="3.7109375" style="3" customWidth="1"/>
    <col min="2575" max="2575" width="2.7109375" style="3" customWidth="1"/>
    <col min="2576" max="2813" width="11.42578125" style="3"/>
    <col min="2814" max="2814" width="2.7109375" style="3" customWidth="1"/>
    <col min="2815" max="2815" width="10.5703125" style="3" customWidth="1"/>
    <col min="2816" max="2816" width="17.5703125" style="3" customWidth="1"/>
    <col min="2817" max="2818" width="7.28515625" style="3" customWidth="1"/>
    <col min="2819" max="2819" width="8" style="3" customWidth="1"/>
    <col min="2820" max="2820" width="7.5703125" style="3" customWidth="1"/>
    <col min="2821" max="2821" width="7.42578125" style="3" customWidth="1"/>
    <col min="2822" max="2823" width="7.140625" style="3" customWidth="1"/>
    <col min="2824" max="2828" width="7.85546875" style="3" customWidth="1"/>
    <col min="2829" max="2829" width="4.28515625" style="3" customWidth="1"/>
    <col min="2830" max="2830" width="3.7109375" style="3" customWidth="1"/>
    <col min="2831" max="2831" width="2.7109375" style="3" customWidth="1"/>
    <col min="2832" max="3069" width="11.42578125" style="3"/>
    <col min="3070" max="3070" width="2.7109375" style="3" customWidth="1"/>
    <col min="3071" max="3071" width="10.5703125" style="3" customWidth="1"/>
    <col min="3072" max="3072" width="17.5703125" style="3" customWidth="1"/>
    <col min="3073" max="3074" width="7.28515625" style="3" customWidth="1"/>
    <col min="3075" max="3075" width="8" style="3" customWidth="1"/>
    <col min="3076" max="3076" width="7.5703125" style="3" customWidth="1"/>
    <col min="3077" max="3077" width="7.42578125" style="3" customWidth="1"/>
    <col min="3078" max="3079" width="7.140625" style="3" customWidth="1"/>
    <col min="3080" max="3084" width="7.85546875" style="3" customWidth="1"/>
    <col min="3085" max="3085" width="4.28515625" style="3" customWidth="1"/>
    <col min="3086" max="3086" width="3.7109375" style="3" customWidth="1"/>
    <col min="3087" max="3087" width="2.7109375" style="3" customWidth="1"/>
    <col min="3088" max="3325" width="11.42578125" style="3"/>
    <col min="3326" max="3326" width="2.7109375" style="3" customWidth="1"/>
    <col min="3327" max="3327" width="10.5703125" style="3" customWidth="1"/>
    <col min="3328" max="3328" width="17.5703125" style="3" customWidth="1"/>
    <col min="3329" max="3330" width="7.28515625" style="3" customWidth="1"/>
    <col min="3331" max="3331" width="8" style="3" customWidth="1"/>
    <col min="3332" max="3332" width="7.5703125" style="3" customWidth="1"/>
    <col min="3333" max="3333" width="7.42578125" style="3" customWidth="1"/>
    <col min="3334" max="3335" width="7.140625" style="3" customWidth="1"/>
    <col min="3336" max="3340" width="7.85546875" style="3" customWidth="1"/>
    <col min="3341" max="3341" width="4.28515625" style="3" customWidth="1"/>
    <col min="3342" max="3342" width="3.7109375" style="3" customWidth="1"/>
    <col min="3343" max="3343" width="2.7109375" style="3" customWidth="1"/>
    <col min="3344" max="3581" width="11.42578125" style="3"/>
    <col min="3582" max="3582" width="2.7109375" style="3" customWidth="1"/>
    <col min="3583" max="3583" width="10.5703125" style="3" customWidth="1"/>
    <col min="3584" max="3584" width="17.5703125" style="3" customWidth="1"/>
    <col min="3585" max="3586" width="7.28515625" style="3" customWidth="1"/>
    <col min="3587" max="3587" width="8" style="3" customWidth="1"/>
    <col min="3588" max="3588" width="7.5703125" style="3" customWidth="1"/>
    <col min="3589" max="3589" width="7.42578125" style="3" customWidth="1"/>
    <col min="3590" max="3591" width="7.140625" style="3" customWidth="1"/>
    <col min="3592" max="3596" width="7.85546875" style="3" customWidth="1"/>
    <col min="3597" max="3597" width="4.28515625" style="3" customWidth="1"/>
    <col min="3598" max="3598" width="3.7109375" style="3" customWidth="1"/>
    <col min="3599" max="3599" width="2.7109375" style="3" customWidth="1"/>
    <col min="3600" max="3837" width="11.42578125" style="3"/>
    <col min="3838" max="3838" width="2.7109375" style="3" customWidth="1"/>
    <col min="3839" max="3839" width="10.5703125" style="3" customWidth="1"/>
    <col min="3840" max="3840" width="17.5703125" style="3" customWidth="1"/>
    <col min="3841" max="3842" width="7.28515625" style="3" customWidth="1"/>
    <col min="3843" max="3843" width="8" style="3" customWidth="1"/>
    <col min="3844" max="3844" width="7.5703125" style="3" customWidth="1"/>
    <col min="3845" max="3845" width="7.42578125" style="3" customWidth="1"/>
    <col min="3846" max="3847" width="7.140625" style="3" customWidth="1"/>
    <col min="3848" max="3852" width="7.85546875" style="3" customWidth="1"/>
    <col min="3853" max="3853" width="4.28515625" style="3" customWidth="1"/>
    <col min="3854" max="3854" width="3.7109375" style="3" customWidth="1"/>
    <col min="3855" max="3855" width="2.7109375" style="3" customWidth="1"/>
    <col min="3856" max="4093" width="11.42578125" style="3"/>
    <col min="4094" max="4094" width="2.7109375" style="3" customWidth="1"/>
    <col min="4095" max="4095" width="10.5703125" style="3" customWidth="1"/>
    <col min="4096" max="4096" width="17.5703125" style="3" customWidth="1"/>
    <col min="4097" max="4098" width="7.28515625" style="3" customWidth="1"/>
    <col min="4099" max="4099" width="8" style="3" customWidth="1"/>
    <col min="4100" max="4100" width="7.5703125" style="3" customWidth="1"/>
    <col min="4101" max="4101" width="7.42578125" style="3" customWidth="1"/>
    <col min="4102" max="4103" width="7.140625" style="3" customWidth="1"/>
    <col min="4104" max="4108" width="7.85546875" style="3" customWidth="1"/>
    <col min="4109" max="4109" width="4.28515625" style="3" customWidth="1"/>
    <col min="4110" max="4110" width="3.7109375" style="3" customWidth="1"/>
    <col min="4111" max="4111" width="2.7109375" style="3" customWidth="1"/>
    <col min="4112" max="4349" width="11.42578125" style="3"/>
    <col min="4350" max="4350" width="2.7109375" style="3" customWidth="1"/>
    <col min="4351" max="4351" width="10.5703125" style="3" customWidth="1"/>
    <col min="4352" max="4352" width="17.5703125" style="3" customWidth="1"/>
    <col min="4353" max="4354" width="7.28515625" style="3" customWidth="1"/>
    <col min="4355" max="4355" width="8" style="3" customWidth="1"/>
    <col min="4356" max="4356" width="7.5703125" style="3" customWidth="1"/>
    <col min="4357" max="4357" width="7.42578125" style="3" customWidth="1"/>
    <col min="4358" max="4359" width="7.140625" style="3" customWidth="1"/>
    <col min="4360" max="4364" width="7.85546875" style="3" customWidth="1"/>
    <col min="4365" max="4365" width="4.28515625" style="3" customWidth="1"/>
    <col min="4366" max="4366" width="3.7109375" style="3" customWidth="1"/>
    <col min="4367" max="4367" width="2.7109375" style="3" customWidth="1"/>
    <col min="4368" max="4605" width="11.42578125" style="3"/>
    <col min="4606" max="4606" width="2.7109375" style="3" customWidth="1"/>
    <col min="4607" max="4607" width="10.5703125" style="3" customWidth="1"/>
    <col min="4608" max="4608" width="17.5703125" style="3" customWidth="1"/>
    <col min="4609" max="4610" width="7.28515625" style="3" customWidth="1"/>
    <col min="4611" max="4611" width="8" style="3" customWidth="1"/>
    <col min="4612" max="4612" width="7.5703125" style="3" customWidth="1"/>
    <col min="4613" max="4613" width="7.42578125" style="3" customWidth="1"/>
    <col min="4614" max="4615" width="7.140625" style="3" customWidth="1"/>
    <col min="4616" max="4620" width="7.85546875" style="3" customWidth="1"/>
    <col min="4621" max="4621" width="4.28515625" style="3" customWidth="1"/>
    <col min="4622" max="4622" width="3.7109375" style="3" customWidth="1"/>
    <col min="4623" max="4623" width="2.7109375" style="3" customWidth="1"/>
    <col min="4624" max="4861" width="11.42578125" style="3"/>
    <col min="4862" max="4862" width="2.7109375" style="3" customWidth="1"/>
    <col min="4863" max="4863" width="10.5703125" style="3" customWidth="1"/>
    <col min="4864" max="4864" width="17.5703125" style="3" customWidth="1"/>
    <col min="4865" max="4866" width="7.28515625" style="3" customWidth="1"/>
    <col min="4867" max="4867" width="8" style="3" customWidth="1"/>
    <col min="4868" max="4868" width="7.5703125" style="3" customWidth="1"/>
    <col min="4869" max="4869" width="7.42578125" style="3" customWidth="1"/>
    <col min="4870" max="4871" width="7.140625" style="3" customWidth="1"/>
    <col min="4872" max="4876" width="7.85546875" style="3" customWidth="1"/>
    <col min="4877" max="4877" width="4.28515625" style="3" customWidth="1"/>
    <col min="4878" max="4878" width="3.7109375" style="3" customWidth="1"/>
    <col min="4879" max="4879" width="2.7109375" style="3" customWidth="1"/>
    <col min="4880" max="5117" width="11.42578125" style="3"/>
    <col min="5118" max="5118" width="2.7109375" style="3" customWidth="1"/>
    <col min="5119" max="5119" width="10.5703125" style="3" customWidth="1"/>
    <col min="5120" max="5120" width="17.5703125" style="3" customWidth="1"/>
    <col min="5121" max="5122" width="7.28515625" style="3" customWidth="1"/>
    <col min="5123" max="5123" width="8" style="3" customWidth="1"/>
    <col min="5124" max="5124" width="7.5703125" style="3" customWidth="1"/>
    <col min="5125" max="5125" width="7.42578125" style="3" customWidth="1"/>
    <col min="5126" max="5127" width="7.140625" style="3" customWidth="1"/>
    <col min="5128" max="5132" width="7.85546875" style="3" customWidth="1"/>
    <col min="5133" max="5133" width="4.28515625" style="3" customWidth="1"/>
    <col min="5134" max="5134" width="3.7109375" style="3" customWidth="1"/>
    <col min="5135" max="5135" width="2.7109375" style="3" customWidth="1"/>
    <col min="5136" max="5373" width="11.42578125" style="3"/>
    <col min="5374" max="5374" width="2.7109375" style="3" customWidth="1"/>
    <col min="5375" max="5375" width="10.5703125" style="3" customWidth="1"/>
    <col min="5376" max="5376" width="17.5703125" style="3" customWidth="1"/>
    <col min="5377" max="5378" width="7.28515625" style="3" customWidth="1"/>
    <col min="5379" max="5379" width="8" style="3" customWidth="1"/>
    <col min="5380" max="5380" width="7.5703125" style="3" customWidth="1"/>
    <col min="5381" max="5381" width="7.42578125" style="3" customWidth="1"/>
    <col min="5382" max="5383" width="7.140625" style="3" customWidth="1"/>
    <col min="5384" max="5388" width="7.85546875" style="3" customWidth="1"/>
    <col min="5389" max="5389" width="4.28515625" style="3" customWidth="1"/>
    <col min="5390" max="5390" width="3.7109375" style="3" customWidth="1"/>
    <col min="5391" max="5391" width="2.7109375" style="3" customWidth="1"/>
    <col min="5392" max="5629" width="11.42578125" style="3"/>
    <col min="5630" max="5630" width="2.7109375" style="3" customWidth="1"/>
    <col min="5631" max="5631" width="10.5703125" style="3" customWidth="1"/>
    <col min="5632" max="5632" width="17.5703125" style="3" customWidth="1"/>
    <col min="5633" max="5634" width="7.28515625" style="3" customWidth="1"/>
    <col min="5635" max="5635" width="8" style="3" customWidth="1"/>
    <col min="5636" max="5636" width="7.5703125" style="3" customWidth="1"/>
    <col min="5637" max="5637" width="7.42578125" style="3" customWidth="1"/>
    <col min="5638" max="5639" width="7.140625" style="3" customWidth="1"/>
    <col min="5640" max="5644" width="7.85546875" style="3" customWidth="1"/>
    <col min="5645" max="5645" width="4.28515625" style="3" customWidth="1"/>
    <col min="5646" max="5646" width="3.7109375" style="3" customWidth="1"/>
    <col min="5647" max="5647" width="2.7109375" style="3" customWidth="1"/>
    <col min="5648" max="5885" width="11.42578125" style="3"/>
    <col min="5886" max="5886" width="2.7109375" style="3" customWidth="1"/>
    <col min="5887" max="5887" width="10.5703125" style="3" customWidth="1"/>
    <col min="5888" max="5888" width="17.5703125" style="3" customWidth="1"/>
    <col min="5889" max="5890" width="7.28515625" style="3" customWidth="1"/>
    <col min="5891" max="5891" width="8" style="3" customWidth="1"/>
    <col min="5892" max="5892" width="7.5703125" style="3" customWidth="1"/>
    <col min="5893" max="5893" width="7.42578125" style="3" customWidth="1"/>
    <col min="5894" max="5895" width="7.140625" style="3" customWidth="1"/>
    <col min="5896" max="5900" width="7.85546875" style="3" customWidth="1"/>
    <col min="5901" max="5901" width="4.28515625" style="3" customWidth="1"/>
    <col min="5902" max="5902" width="3.7109375" style="3" customWidth="1"/>
    <col min="5903" max="5903" width="2.7109375" style="3" customWidth="1"/>
    <col min="5904" max="6141" width="11.42578125" style="3"/>
    <col min="6142" max="6142" width="2.7109375" style="3" customWidth="1"/>
    <col min="6143" max="6143" width="10.5703125" style="3" customWidth="1"/>
    <col min="6144" max="6144" width="17.5703125" style="3" customWidth="1"/>
    <col min="6145" max="6146" width="7.28515625" style="3" customWidth="1"/>
    <col min="6147" max="6147" width="8" style="3" customWidth="1"/>
    <col min="6148" max="6148" width="7.5703125" style="3" customWidth="1"/>
    <col min="6149" max="6149" width="7.42578125" style="3" customWidth="1"/>
    <col min="6150" max="6151" width="7.140625" style="3" customWidth="1"/>
    <col min="6152" max="6156" width="7.85546875" style="3" customWidth="1"/>
    <col min="6157" max="6157" width="4.28515625" style="3" customWidth="1"/>
    <col min="6158" max="6158" width="3.7109375" style="3" customWidth="1"/>
    <col min="6159" max="6159" width="2.7109375" style="3" customWidth="1"/>
    <col min="6160" max="6397" width="11.42578125" style="3"/>
    <col min="6398" max="6398" width="2.7109375" style="3" customWidth="1"/>
    <col min="6399" max="6399" width="10.5703125" style="3" customWidth="1"/>
    <col min="6400" max="6400" width="17.5703125" style="3" customWidth="1"/>
    <col min="6401" max="6402" width="7.28515625" style="3" customWidth="1"/>
    <col min="6403" max="6403" width="8" style="3" customWidth="1"/>
    <col min="6404" max="6404" width="7.5703125" style="3" customWidth="1"/>
    <col min="6405" max="6405" width="7.42578125" style="3" customWidth="1"/>
    <col min="6406" max="6407" width="7.140625" style="3" customWidth="1"/>
    <col min="6408" max="6412" width="7.85546875" style="3" customWidth="1"/>
    <col min="6413" max="6413" width="4.28515625" style="3" customWidth="1"/>
    <col min="6414" max="6414" width="3.7109375" style="3" customWidth="1"/>
    <col min="6415" max="6415" width="2.7109375" style="3" customWidth="1"/>
    <col min="6416" max="6653" width="11.42578125" style="3"/>
    <col min="6654" max="6654" width="2.7109375" style="3" customWidth="1"/>
    <col min="6655" max="6655" width="10.5703125" style="3" customWidth="1"/>
    <col min="6656" max="6656" width="17.5703125" style="3" customWidth="1"/>
    <col min="6657" max="6658" width="7.28515625" style="3" customWidth="1"/>
    <col min="6659" max="6659" width="8" style="3" customWidth="1"/>
    <col min="6660" max="6660" width="7.5703125" style="3" customWidth="1"/>
    <col min="6661" max="6661" width="7.42578125" style="3" customWidth="1"/>
    <col min="6662" max="6663" width="7.140625" style="3" customWidth="1"/>
    <col min="6664" max="6668" width="7.85546875" style="3" customWidth="1"/>
    <col min="6669" max="6669" width="4.28515625" style="3" customWidth="1"/>
    <col min="6670" max="6670" width="3.7109375" style="3" customWidth="1"/>
    <col min="6671" max="6671" width="2.7109375" style="3" customWidth="1"/>
    <col min="6672" max="6909" width="11.42578125" style="3"/>
    <col min="6910" max="6910" width="2.7109375" style="3" customWidth="1"/>
    <col min="6911" max="6911" width="10.5703125" style="3" customWidth="1"/>
    <col min="6912" max="6912" width="17.5703125" style="3" customWidth="1"/>
    <col min="6913" max="6914" width="7.28515625" style="3" customWidth="1"/>
    <col min="6915" max="6915" width="8" style="3" customWidth="1"/>
    <col min="6916" max="6916" width="7.5703125" style="3" customWidth="1"/>
    <col min="6917" max="6917" width="7.42578125" style="3" customWidth="1"/>
    <col min="6918" max="6919" width="7.140625" style="3" customWidth="1"/>
    <col min="6920" max="6924" width="7.85546875" style="3" customWidth="1"/>
    <col min="6925" max="6925" width="4.28515625" style="3" customWidth="1"/>
    <col min="6926" max="6926" width="3.7109375" style="3" customWidth="1"/>
    <col min="6927" max="6927" width="2.7109375" style="3" customWidth="1"/>
    <col min="6928" max="7165" width="11.42578125" style="3"/>
    <col min="7166" max="7166" width="2.7109375" style="3" customWidth="1"/>
    <col min="7167" max="7167" width="10.5703125" style="3" customWidth="1"/>
    <col min="7168" max="7168" width="17.5703125" style="3" customWidth="1"/>
    <col min="7169" max="7170" width="7.28515625" style="3" customWidth="1"/>
    <col min="7171" max="7171" width="8" style="3" customWidth="1"/>
    <col min="7172" max="7172" width="7.5703125" style="3" customWidth="1"/>
    <col min="7173" max="7173" width="7.42578125" style="3" customWidth="1"/>
    <col min="7174" max="7175" width="7.140625" style="3" customWidth="1"/>
    <col min="7176" max="7180" width="7.85546875" style="3" customWidth="1"/>
    <col min="7181" max="7181" width="4.28515625" style="3" customWidth="1"/>
    <col min="7182" max="7182" width="3.7109375" style="3" customWidth="1"/>
    <col min="7183" max="7183" width="2.7109375" style="3" customWidth="1"/>
    <col min="7184" max="7421" width="11.42578125" style="3"/>
    <col min="7422" max="7422" width="2.7109375" style="3" customWidth="1"/>
    <col min="7423" max="7423" width="10.5703125" style="3" customWidth="1"/>
    <col min="7424" max="7424" width="17.5703125" style="3" customWidth="1"/>
    <col min="7425" max="7426" width="7.28515625" style="3" customWidth="1"/>
    <col min="7427" max="7427" width="8" style="3" customWidth="1"/>
    <col min="7428" max="7428" width="7.5703125" style="3" customWidth="1"/>
    <col min="7429" max="7429" width="7.42578125" style="3" customWidth="1"/>
    <col min="7430" max="7431" width="7.140625" style="3" customWidth="1"/>
    <col min="7432" max="7436" width="7.85546875" style="3" customWidth="1"/>
    <col min="7437" max="7437" width="4.28515625" style="3" customWidth="1"/>
    <col min="7438" max="7438" width="3.7109375" style="3" customWidth="1"/>
    <col min="7439" max="7439" width="2.7109375" style="3" customWidth="1"/>
    <col min="7440" max="7677" width="11.42578125" style="3"/>
    <col min="7678" max="7678" width="2.7109375" style="3" customWidth="1"/>
    <col min="7679" max="7679" width="10.5703125" style="3" customWidth="1"/>
    <col min="7680" max="7680" width="17.5703125" style="3" customWidth="1"/>
    <col min="7681" max="7682" width="7.28515625" style="3" customWidth="1"/>
    <col min="7683" max="7683" width="8" style="3" customWidth="1"/>
    <col min="7684" max="7684" width="7.5703125" style="3" customWidth="1"/>
    <col min="7685" max="7685" width="7.42578125" style="3" customWidth="1"/>
    <col min="7686" max="7687" width="7.140625" style="3" customWidth="1"/>
    <col min="7688" max="7692" width="7.85546875" style="3" customWidth="1"/>
    <col min="7693" max="7693" width="4.28515625" style="3" customWidth="1"/>
    <col min="7694" max="7694" width="3.7109375" style="3" customWidth="1"/>
    <col min="7695" max="7695" width="2.7109375" style="3" customWidth="1"/>
    <col min="7696" max="7933" width="11.42578125" style="3"/>
    <col min="7934" max="7934" width="2.7109375" style="3" customWidth="1"/>
    <col min="7935" max="7935" width="10.5703125" style="3" customWidth="1"/>
    <col min="7936" max="7936" width="17.5703125" style="3" customWidth="1"/>
    <col min="7937" max="7938" width="7.28515625" style="3" customWidth="1"/>
    <col min="7939" max="7939" width="8" style="3" customWidth="1"/>
    <col min="7940" max="7940" width="7.5703125" style="3" customWidth="1"/>
    <col min="7941" max="7941" width="7.42578125" style="3" customWidth="1"/>
    <col min="7942" max="7943" width="7.140625" style="3" customWidth="1"/>
    <col min="7944" max="7948" width="7.85546875" style="3" customWidth="1"/>
    <col min="7949" max="7949" width="4.28515625" style="3" customWidth="1"/>
    <col min="7950" max="7950" width="3.7109375" style="3" customWidth="1"/>
    <col min="7951" max="7951" width="2.7109375" style="3" customWidth="1"/>
    <col min="7952" max="8189" width="11.42578125" style="3"/>
    <col min="8190" max="8190" width="2.7109375" style="3" customWidth="1"/>
    <col min="8191" max="8191" width="10.5703125" style="3" customWidth="1"/>
    <col min="8192" max="8192" width="17.5703125" style="3" customWidth="1"/>
    <col min="8193" max="8194" width="7.28515625" style="3" customWidth="1"/>
    <col min="8195" max="8195" width="8" style="3" customWidth="1"/>
    <col min="8196" max="8196" width="7.5703125" style="3" customWidth="1"/>
    <col min="8197" max="8197" width="7.42578125" style="3" customWidth="1"/>
    <col min="8198" max="8199" width="7.140625" style="3" customWidth="1"/>
    <col min="8200" max="8204" width="7.85546875" style="3" customWidth="1"/>
    <col min="8205" max="8205" width="4.28515625" style="3" customWidth="1"/>
    <col min="8206" max="8206" width="3.7109375" style="3" customWidth="1"/>
    <col min="8207" max="8207" width="2.7109375" style="3" customWidth="1"/>
    <col min="8208" max="8445" width="11.42578125" style="3"/>
    <col min="8446" max="8446" width="2.7109375" style="3" customWidth="1"/>
    <col min="8447" max="8447" width="10.5703125" style="3" customWidth="1"/>
    <col min="8448" max="8448" width="17.5703125" style="3" customWidth="1"/>
    <col min="8449" max="8450" width="7.28515625" style="3" customWidth="1"/>
    <col min="8451" max="8451" width="8" style="3" customWidth="1"/>
    <col min="8452" max="8452" width="7.5703125" style="3" customWidth="1"/>
    <col min="8453" max="8453" width="7.42578125" style="3" customWidth="1"/>
    <col min="8454" max="8455" width="7.140625" style="3" customWidth="1"/>
    <col min="8456" max="8460" width="7.85546875" style="3" customWidth="1"/>
    <col min="8461" max="8461" width="4.28515625" style="3" customWidth="1"/>
    <col min="8462" max="8462" width="3.7109375" style="3" customWidth="1"/>
    <col min="8463" max="8463" width="2.7109375" style="3" customWidth="1"/>
    <col min="8464" max="8701" width="11.42578125" style="3"/>
    <col min="8702" max="8702" width="2.7109375" style="3" customWidth="1"/>
    <col min="8703" max="8703" width="10.5703125" style="3" customWidth="1"/>
    <col min="8704" max="8704" width="17.5703125" style="3" customWidth="1"/>
    <col min="8705" max="8706" width="7.28515625" style="3" customWidth="1"/>
    <col min="8707" max="8707" width="8" style="3" customWidth="1"/>
    <col min="8708" max="8708" width="7.5703125" style="3" customWidth="1"/>
    <col min="8709" max="8709" width="7.42578125" style="3" customWidth="1"/>
    <col min="8710" max="8711" width="7.140625" style="3" customWidth="1"/>
    <col min="8712" max="8716" width="7.85546875" style="3" customWidth="1"/>
    <col min="8717" max="8717" width="4.28515625" style="3" customWidth="1"/>
    <col min="8718" max="8718" width="3.7109375" style="3" customWidth="1"/>
    <col min="8719" max="8719" width="2.7109375" style="3" customWidth="1"/>
    <col min="8720" max="8957" width="11.42578125" style="3"/>
    <col min="8958" max="8958" width="2.7109375" style="3" customWidth="1"/>
    <col min="8959" max="8959" width="10.5703125" style="3" customWidth="1"/>
    <col min="8960" max="8960" width="17.5703125" style="3" customWidth="1"/>
    <col min="8961" max="8962" width="7.28515625" style="3" customWidth="1"/>
    <col min="8963" max="8963" width="8" style="3" customWidth="1"/>
    <col min="8964" max="8964" width="7.5703125" style="3" customWidth="1"/>
    <col min="8965" max="8965" width="7.42578125" style="3" customWidth="1"/>
    <col min="8966" max="8967" width="7.140625" style="3" customWidth="1"/>
    <col min="8968" max="8972" width="7.85546875" style="3" customWidth="1"/>
    <col min="8973" max="8973" width="4.28515625" style="3" customWidth="1"/>
    <col min="8974" max="8974" width="3.7109375" style="3" customWidth="1"/>
    <col min="8975" max="8975" width="2.7109375" style="3" customWidth="1"/>
    <col min="8976" max="9213" width="11.42578125" style="3"/>
    <col min="9214" max="9214" width="2.7109375" style="3" customWidth="1"/>
    <col min="9215" max="9215" width="10.5703125" style="3" customWidth="1"/>
    <col min="9216" max="9216" width="17.5703125" style="3" customWidth="1"/>
    <col min="9217" max="9218" width="7.28515625" style="3" customWidth="1"/>
    <col min="9219" max="9219" width="8" style="3" customWidth="1"/>
    <col min="9220" max="9220" width="7.5703125" style="3" customWidth="1"/>
    <col min="9221" max="9221" width="7.42578125" style="3" customWidth="1"/>
    <col min="9222" max="9223" width="7.140625" style="3" customWidth="1"/>
    <col min="9224" max="9228" width="7.85546875" style="3" customWidth="1"/>
    <col min="9229" max="9229" width="4.28515625" style="3" customWidth="1"/>
    <col min="9230" max="9230" width="3.7109375" style="3" customWidth="1"/>
    <col min="9231" max="9231" width="2.7109375" style="3" customWidth="1"/>
    <col min="9232" max="9469" width="11.42578125" style="3"/>
    <col min="9470" max="9470" width="2.7109375" style="3" customWidth="1"/>
    <col min="9471" max="9471" width="10.5703125" style="3" customWidth="1"/>
    <col min="9472" max="9472" width="17.5703125" style="3" customWidth="1"/>
    <col min="9473" max="9474" width="7.28515625" style="3" customWidth="1"/>
    <col min="9475" max="9475" width="8" style="3" customWidth="1"/>
    <col min="9476" max="9476" width="7.5703125" style="3" customWidth="1"/>
    <col min="9477" max="9477" width="7.42578125" style="3" customWidth="1"/>
    <col min="9478" max="9479" width="7.140625" style="3" customWidth="1"/>
    <col min="9480" max="9484" width="7.85546875" style="3" customWidth="1"/>
    <col min="9485" max="9485" width="4.28515625" style="3" customWidth="1"/>
    <col min="9486" max="9486" width="3.7109375" style="3" customWidth="1"/>
    <col min="9487" max="9487" width="2.7109375" style="3" customWidth="1"/>
    <col min="9488" max="9725" width="11.42578125" style="3"/>
    <col min="9726" max="9726" width="2.7109375" style="3" customWidth="1"/>
    <col min="9727" max="9727" width="10.5703125" style="3" customWidth="1"/>
    <col min="9728" max="9728" width="17.5703125" style="3" customWidth="1"/>
    <col min="9729" max="9730" width="7.28515625" style="3" customWidth="1"/>
    <col min="9731" max="9731" width="8" style="3" customWidth="1"/>
    <col min="9732" max="9732" width="7.5703125" style="3" customWidth="1"/>
    <col min="9733" max="9733" width="7.42578125" style="3" customWidth="1"/>
    <col min="9734" max="9735" width="7.140625" style="3" customWidth="1"/>
    <col min="9736" max="9740" width="7.85546875" style="3" customWidth="1"/>
    <col min="9741" max="9741" width="4.28515625" style="3" customWidth="1"/>
    <col min="9742" max="9742" width="3.7109375" style="3" customWidth="1"/>
    <col min="9743" max="9743" width="2.7109375" style="3" customWidth="1"/>
    <col min="9744" max="9981" width="11.42578125" style="3"/>
    <col min="9982" max="9982" width="2.7109375" style="3" customWidth="1"/>
    <col min="9983" max="9983" width="10.5703125" style="3" customWidth="1"/>
    <col min="9984" max="9984" width="17.5703125" style="3" customWidth="1"/>
    <col min="9985" max="9986" width="7.28515625" style="3" customWidth="1"/>
    <col min="9987" max="9987" width="8" style="3" customWidth="1"/>
    <col min="9988" max="9988" width="7.5703125" style="3" customWidth="1"/>
    <col min="9989" max="9989" width="7.42578125" style="3" customWidth="1"/>
    <col min="9990" max="9991" width="7.140625" style="3" customWidth="1"/>
    <col min="9992" max="9996" width="7.85546875" style="3" customWidth="1"/>
    <col min="9997" max="9997" width="4.28515625" style="3" customWidth="1"/>
    <col min="9998" max="9998" width="3.7109375" style="3" customWidth="1"/>
    <col min="9999" max="9999" width="2.7109375" style="3" customWidth="1"/>
    <col min="10000" max="10237" width="11.42578125" style="3"/>
    <col min="10238" max="10238" width="2.7109375" style="3" customWidth="1"/>
    <col min="10239" max="10239" width="10.5703125" style="3" customWidth="1"/>
    <col min="10240" max="10240" width="17.5703125" style="3" customWidth="1"/>
    <col min="10241" max="10242" width="7.28515625" style="3" customWidth="1"/>
    <col min="10243" max="10243" width="8" style="3" customWidth="1"/>
    <col min="10244" max="10244" width="7.5703125" style="3" customWidth="1"/>
    <col min="10245" max="10245" width="7.42578125" style="3" customWidth="1"/>
    <col min="10246" max="10247" width="7.140625" style="3" customWidth="1"/>
    <col min="10248" max="10252" width="7.85546875" style="3" customWidth="1"/>
    <col min="10253" max="10253" width="4.28515625" style="3" customWidth="1"/>
    <col min="10254" max="10254" width="3.7109375" style="3" customWidth="1"/>
    <col min="10255" max="10255" width="2.7109375" style="3" customWidth="1"/>
    <col min="10256" max="10493" width="11.42578125" style="3"/>
    <col min="10494" max="10494" width="2.7109375" style="3" customWidth="1"/>
    <col min="10495" max="10495" width="10.5703125" style="3" customWidth="1"/>
    <col min="10496" max="10496" width="17.5703125" style="3" customWidth="1"/>
    <col min="10497" max="10498" width="7.28515625" style="3" customWidth="1"/>
    <col min="10499" max="10499" width="8" style="3" customWidth="1"/>
    <col min="10500" max="10500" width="7.5703125" style="3" customWidth="1"/>
    <col min="10501" max="10501" width="7.42578125" style="3" customWidth="1"/>
    <col min="10502" max="10503" width="7.140625" style="3" customWidth="1"/>
    <col min="10504" max="10508" width="7.85546875" style="3" customWidth="1"/>
    <col min="10509" max="10509" width="4.28515625" style="3" customWidth="1"/>
    <col min="10510" max="10510" width="3.7109375" style="3" customWidth="1"/>
    <col min="10511" max="10511" width="2.7109375" style="3" customWidth="1"/>
    <col min="10512" max="10749" width="11.42578125" style="3"/>
    <col min="10750" max="10750" width="2.7109375" style="3" customWidth="1"/>
    <col min="10751" max="10751" width="10.5703125" style="3" customWidth="1"/>
    <col min="10752" max="10752" width="17.5703125" style="3" customWidth="1"/>
    <col min="10753" max="10754" width="7.28515625" style="3" customWidth="1"/>
    <col min="10755" max="10755" width="8" style="3" customWidth="1"/>
    <col min="10756" max="10756" width="7.5703125" style="3" customWidth="1"/>
    <col min="10757" max="10757" width="7.42578125" style="3" customWidth="1"/>
    <col min="10758" max="10759" width="7.140625" style="3" customWidth="1"/>
    <col min="10760" max="10764" width="7.85546875" style="3" customWidth="1"/>
    <col min="10765" max="10765" width="4.28515625" style="3" customWidth="1"/>
    <col min="10766" max="10766" width="3.7109375" style="3" customWidth="1"/>
    <col min="10767" max="10767" width="2.7109375" style="3" customWidth="1"/>
    <col min="10768" max="11005" width="11.42578125" style="3"/>
    <col min="11006" max="11006" width="2.7109375" style="3" customWidth="1"/>
    <col min="11007" max="11007" width="10.5703125" style="3" customWidth="1"/>
    <col min="11008" max="11008" width="17.5703125" style="3" customWidth="1"/>
    <col min="11009" max="11010" width="7.28515625" style="3" customWidth="1"/>
    <col min="11011" max="11011" width="8" style="3" customWidth="1"/>
    <col min="11012" max="11012" width="7.5703125" style="3" customWidth="1"/>
    <col min="11013" max="11013" width="7.42578125" style="3" customWidth="1"/>
    <col min="11014" max="11015" width="7.140625" style="3" customWidth="1"/>
    <col min="11016" max="11020" width="7.85546875" style="3" customWidth="1"/>
    <col min="11021" max="11021" width="4.28515625" style="3" customWidth="1"/>
    <col min="11022" max="11022" width="3.7109375" style="3" customWidth="1"/>
    <col min="11023" max="11023" width="2.7109375" style="3" customWidth="1"/>
    <col min="11024" max="11261" width="11.42578125" style="3"/>
    <col min="11262" max="11262" width="2.7109375" style="3" customWidth="1"/>
    <col min="11263" max="11263" width="10.5703125" style="3" customWidth="1"/>
    <col min="11264" max="11264" width="17.5703125" style="3" customWidth="1"/>
    <col min="11265" max="11266" width="7.28515625" style="3" customWidth="1"/>
    <col min="11267" max="11267" width="8" style="3" customWidth="1"/>
    <col min="11268" max="11268" width="7.5703125" style="3" customWidth="1"/>
    <col min="11269" max="11269" width="7.42578125" style="3" customWidth="1"/>
    <col min="11270" max="11271" width="7.140625" style="3" customWidth="1"/>
    <col min="11272" max="11276" width="7.85546875" style="3" customWidth="1"/>
    <col min="11277" max="11277" width="4.28515625" style="3" customWidth="1"/>
    <col min="11278" max="11278" width="3.7109375" style="3" customWidth="1"/>
    <col min="11279" max="11279" width="2.7109375" style="3" customWidth="1"/>
    <col min="11280" max="11517" width="11.42578125" style="3"/>
    <col min="11518" max="11518" width="2.7109375" style="3" customWidth="1"/>
    <col min="11519" max="11519" width="10.5703125" style="3" customWidth="1"/>
    <col min="11520" max="11520" width="17.5703125" style="3" customWidth="1"/>
    <col min="11521" max="11522" width="7.28515625" style="3" customWidth="1"/>
    <col min="11523" max="11523" width="8" style="3" customWidth="1"/>
    <col min="11524" max="11524" width="7.5703125" style="3" customWidth="1"/>
    <col min="11525" max="11525" width="7.42578125" style="3" customWidth="1"/>
    <col min="11526" max="11527" width="7.140625" style="3" customWidth="1"/>
    <col min="11528" max="11532" width="7.85546875" style="3" customWidth="1"/>
    <col min="11533" max="11533" width="4.28515625" style="3" customWidth="1"/>
    <col min="11534" max="11534" width="3.7109375" style="3" customWidth="1"/>
    <col min="11535" max="11535" width="2.7109375" style="3" customWidth="1"/>
    <col min="11536" max="11773" width="11.42578125" style="3"/>
    <col min="11774" max="11774" width="2.7109375" style="3" customWidth="1"/>
    <col min="11775" max="11775" width="10.5703125" style="3" customWidth="1"/>
    <col min="11776" max="11776" width="17.5703125" style="3" customWidth="1"/>
    <col min="11777" max="11778" width="7.28515625" style="3" customWidth="1"/>
    <col min="11779" max="11779" width="8" style="3" customWidth="1"/>
    <col min="11780" max="11780" width="7.5703125" style="3" customWidth="1"/>
    <col min="11781" max="11781" width="7.42578125" style="3" customWidth="1"/>
    <col min="11782" max="11783" width="7.140625" style="3" customWidth="1"/>
    <col min="11784" max="11788" width="7.85546875" style="3" customWidth="1"/>
    <col min="11789" max="11789" width="4.28515625" style="3" customWidth="1"/>
    <col min="11790" max="11790" width="3.7109375" style="3" customWidth="1"/>
    <col min="11791" max="11791" width="2.7109375" style="3" customWidth="1"/>
    <col min="11792" max="12029" width="11.42578125" style="3"/>
    <col min="12030" max="12030" width="2.7109375" style="3" customWidth="1"/>
    <col min="12031" max="12031" width="10.5703125" style="3" customWidth="1"/>
    <col min="12032" max="12032" width="17.5703125" style="3" customWidth="1"/>
    <col min="12033" max="12034" width="7.28515625" style="3" customWidth="1"/>
    <col min="12035" max="12035" width="8" style="3" customWidth="1"/>
    <col min="12036" max="12036" width="7.5703125" style="3" customWidth="1"/>
    <col min="12037" max="12037" width="7.42578125" style="3" customWidth="1"/>
    <col min="12038" max="12039" width="7.140625" style="3" customWidth="1"/>
    <col min="12040" max="12044" width="7.85546875" style="3" customWidth="1"/>
    <col min="12045" max="12045" width="4.28515625" style="3" customWidth="1"/>
    <col min="12046" max="12046" width="3.7109375" style="3" customWidth="1"/>
    <col min="12047" max="12047" width="2.7109375" style="3" customWidth="1"/>
    <col min="12048" max="12285" width="11.42578125" style="3"/>
    <col min="12286" max="12286" width="2.7109375" style="3" customWidth="1"/>
    <col min="12287" max="12287" width="10.5703125" style="3" customWidth="1"/>
    <col min="12288" max="12288" width="17.5703125" style="3" customWidth="1"/>
    <col min="12289" max="12290" width="7.28515625" style="3" customWidth="1"/>
    <col min="12291" max="12291" width="8" style="3" customWidth="1"/>
    <col min="12292" max="12292" width="7.5703125" style="3" customWidth="1"/>
    <col min="12293" max="12293" width="7.42578125" style="3" customWidth="1"/>
    <col min="12294" max="12295" width="7.140625" style="3" customWidth="1"/>
    <col min="12296" max="12300" width="7.85546875" style="3" customWidth="1"/>
    <col min="12301" max="12301" width="4.28515625" style="3" customWidth="1"/>
    <col min="12302" max="12302" width="3.7109375" style="3" customWidth="1"/>
    <col min="12303" max="12303" width="2.7109375" style="3" customWidth="1"/>
    <col min="12304" max="12541" width="11.42578125" style="3"/>
    <col min="12542" max="12542" width="2.7109375" style="3" customWidth="1"/>
    <col min="12543" max="12543" width="10.5703125" style="3" customWidth="1"/>
    <col min="12544" max="12544" width="17.5703125" style="3" customWidth="1"/>
    <col min="12545" max="12546" width="7.28515625" style="3" customWidth="1"/>
    <col min="12547" max="12547" width="8" style="3" customWidth="1"/>
    <col min="12548" max="12548" width="7.5703125" style="3" customWidth="1"/>
    <col min="12549" max="12549" width="7.42578125" style="3" customWidth="1"/>
    <col min="12550" max="12551" width="7.140625" style="3" customWidth="1"/>
    <col min="12552" max="12556" width="7.85546875" style="3" customWidth="1"/>
    <col min="12557" max="12557" width="4.28515625" style="3" customWidth="1"/>
    <col min="12558" max="12558" width="3.7109375" style="3" customWidth="1"/>
    <col min="12559" max="12559" width="2.7109375" style="3" customWidth="1"/>
    <col min="12560" max="12797" width="11.42578125" style="3"/>
    <col min="12798" max="12798" width="2.7109375" style="3" customWidth="1"/>
    <col min="12799" max="12799" width="10.5703125" style="3" customWidth="1"/>
    <col min="12800" max="12800" width="17.5703125" style="3" customWidth="1"/>
    <col min="12801" max="12802" width="7.28515625" style="3" customWidth="1"/>
    <col min="12803" max="12803" width="8" style="3" customWidth="1"/>
    <col min="12804" max="12804" width="7.5703125" style="3" customWidth="1"/>
    <col min="12805" max="12805" width="7.42578125" style="3" customWidth="1"/>
    <col min="12806" max="12807" width="7.140625" style="3" customWidth="1"/>
    <col min="12808" max="12812" width="7.85546875" style="3" customWidth="1"/>
    <col min="12813" max="12813" width="4.28515625" style="3" customWidth="1"/>
    <col min="12814" max="12814" width="3.7109375" style="3" customWidth="1"/>
    <col min="12815" max="12815" width="2.7109375" style="3" customWidth="1"/>
    <col min="12816" max="13053" width="11.42578125" style="3"/>
    <col min="13054" max="13054" width="2.7109375" style="3" customWidth="1"/>
    <col min="13055" max="13055" width="10.5703125" style="3" customWidth="1"/>
    <col min="13056" max="13056" width="17.5703125" style="3" customWidth="1"/>
    <col min="13057" max="13058" width="7.28515625" style="3" customWidth="1"/>
    <col min="13059" max="13059" width="8" style="3" customWidth="1"/>
    <col min="13060" max="13060" width="7.5703125" style="3" customWidth="1"/>
    <col min="13061" max="13061" width="7.42578125" style="3" customWidth="1"/>
    <col min="13062" max="13063" width="7.140625" style="3" customWidth="1"/>
    <col min="13064" max="13068" width="7.85546875" style="3" customWidth="1"/>
    <col min="13069" max="13069" width="4.28515625" style="3" customWidth="1"/>
    <col min="13070" max="13070" width="3.7109375" style="3" customWidth="1"/>
    <col min="13071" max="13071" width="2.7109375" style="3" customWidth="1"/>
    <col min="13072" max="13309" width="11.42578125" style="3"/>
    <col min="13310" max="13310" width="2.7109375" style="3" customWidth="1"/>
    <col min="13311" max="13311" width="10.5703125" style="3" customWidth="1"/>
    <col min="13312" max="13312" width="17.5703125" style="3" customWidth="1"/>
    <col min="13313" max="13314" width="7.28515625" style="3" customWidth="1"/>
    <col min="13315" max="13315" width="8" style="3" customWidth="1"/>
    <col min="13316" max="13316" width="7.5703125" style="3" customWidth="1"/>
    <col min="13317" max="13317" width="7.42578125" style="3" customWidth="1"/>
    <col min="13318" max="13319" width="7.140625" style="3" customWidth="1"/>
    <col min="13320" max="13324" width="7.85546875" style="3" customWidth="1"/>
    <col min="13325" max="13325" width="4.28515625" style="3" customWidth="1"/>
    <col min="13326" max="13326" width="3.7109375" style="3" customWidth="1"/>
    <col min="13327" max="13327" width="2.7109375" style="3" customWidth="1"/>
    <col min="13328" max="13565" width="11.42578125" style="3"/>
    <col min="13566" max="13566" width="2.7109375" style="3" customWidth="1"/>
    <col min="13567" max="13567" width="10.5703125" style="3" customWidth="1"/>
    <col min="13568" max="13568" width="17.5703125" style="3" customWidth="1"/>
    <col min="13569" max="13570" width="7.28515625" style="3" customWidth="1"/>
    <col min="13571" max="13571" width="8" style="3" customWidth="1"/>
    <col min="13572" max="13572" width="7.5703125" style="3" customWidth="1"/>
    <col min="13573" max="13573" width="7.42578125" style="3" customWidth="1"/>
    <col min="13574" max="13575" width="7.140625" style="3" customWidth="1"/>
    <col min="13576" max="13580" width="7.85546875" style="3" customWidth="1"/>
    <col min="13581" max="13581" width="4.28515625" style="3" customWidth="1"/>
    <col min="13582" max="13582" width="3.7109375" style="3" customWidth="1"/>
    <col min="13583" max="13583" width="2.7109375" style="3" customWidth="1"/>
    <col min="13584" max="13821" width="11.42578125" style="3"/>
    <col min="13822" max="13822" width="2.7109375" style="3" customWidth="1"/>
    <col min="13823" max="13823" width="10.5703125" style="3" customWidth="1"/>
    <col min="13824" max="13824" width="17.5703125" style="3" customWidth="1"/>
    <col min="13825" max="13826" width="7.28515625" style="3" customWidth="1"/>
    <col min="13827" max="13827" width="8" style="3" customWidth="1"/>
    <col min="13828" max="13828" width="7.5703125" style="3" customWidth="1"/>
    <col min="13829" max="13829" width="7.42578125" style="3" customWidth="1"/>
    <col min="13830" max="13831" width="7.140625" style="3" customWidth="1"/>
    <col min="13832" max="13836" width="7.85546875" style="3" customWidth="1"/>
    <col min="13837" max="13837" width="4.28515625" style="3" customWidth="1"/>
    <col min="13838" max="13838" width="3.7109375" style="3" customWidth="1"/>
    <col min="13839" max="13839" width="2.7109375" style="3" customWidth="1"/>
    <col min="13840" max="14077" width="11.42578125" style="3"/>
    <col min="14078" max="14078" width="2.7109375" style="3" customWidth="1"/>
    <col min="14079" max="14079" width="10.5703125" style="3" customWidth="1"/>
    <col min="14080" max="14080" width="17.5703125" style="3" customWidth="1"/>
    <col min="14081" max="14082" width="7.28515625" style="3" customWidth="1"/>
    <col min="14083" max="14083" width="8" style="3" customWidth="1"/>
    <col min="14084" max="14084" width="7.5703125" style="3" customWidth="1"/>
    <col min="14085" max="14085" width="7.42578125" style="3" customWidth="1"/>
    <col min="14086" max="14087" width="7.140625" style="3" customWidth="1"/>
    <col min="14088" max="14092" width="7.85546875" style="3" customWidth="1"/>
    <col min="14093" max="14093" width="4.28515625" style="3" customWidth="1"/>
    <col min="14094" max="14094" width="3.7109375" style="3" customWidth="1"/>
    <col min="14095" max="14095" width="2.7109375" style="3" customWidth="1"/>
    <col min="14096" max="14333" width="11.42578125" style="3"/>
    <col min="14334" max="14334" width="2.7109375" style="3" customWidth="1"/>
    <col min="14335" max="14335" width="10.5703125" style="3" customWidth="1"/>
    <col min="14336" max="14336" width="17.5703125" style="3" customWidth="1"/>
    <col min="14337" max="14338" width="7.28515625" style="3" customWidth="1"/>
    <col min="14339" max="14339" width="8" style="3" customWidth="1"/>
    <col min="14340" max="14340" width="7.5703125" style="3" customWidth="1"/>
    <col min="14341" max="14341" width="7.42578125" style="3" customWidth="1"/>
    <col min="14342" max="14343" width="7.140625" style="3" customWidth="1"/>
    <col min="14344" max="14348" width="7.85546875" style="3" customWidth="1"/>
    <col min="14349" max="14349" width="4.28515625" style="3" customWidth="1"/>
    <col min="14350" max="14350" width="3.7109375" style="3" customWidth="1"/>
    <col min="14351" max="14351" width="2.7109375" style="3" customWidth="1"/>
    <col min="14352" max="14589" width="11.42578125" style="3"/>
    <col min="14590" max="14590" width="2.7109375" style="3" customWidth="1"/>
    <col min="14591" max="14591" width="10.5703125" style="3" customWidth="1"/>
    <col min="14592" max="14592" width="17.5703125" style="3" customWidth="1"/>
    <col min="14593" max="14594" width="7.28515625" style="3" customWidth="1"/>
    <col min="14595" max="14595" width="8" style="3" customWidth="1"/>
    <col min="14596" max="14596" width="7.5703125" style="3" customWidth="1"/>
    <col min="14597" max="14597" width="7.42578125" style="3" customWidth="1"/>
    <col min="14598" max="14599" width="7.140625" style="3" customWidth="1"/>
    <col min="14600" max="14604" width="7.85546875" style="3" customWidth="1"/>
    <col min="14605" max="14605" width="4.28515625" style="3" customWidth="1"/>
    <col min="14606" max="14606" width="3.7109375" style="3" customWidth="1"/>
    <col min="14607" max="14607" width="2.7109375" style="3" customWidth="1"/>
    <col min="14608" max="14845" width="11.42578125" style="3"/>
    <col min="14846" max="14846" width="2.7109375" style="3" customWidth="1"/>
    <col min="14847" max="14847" width="10.5703125" style="3" customWidth="1"/>
    <col min="14848" max="14848" width="17.5703125" style="3" customWidth="1"/>
    <col min="14849" max="14850" width="7.28515625" style="3" customWidth="1"/>
    <col min="14851" max="14851" width="8" style="3" customWidth="1"/>
    <col min="14852" max="14852" width="7.5703125" style="3" customWidth="1"/>
    <col min="14853" max="14853" width="7.42578125" style="3" customWidth="1"/>
    <col min="14854" max="14855" width="7.140625" style="3" customWidth="1"/>
    <col min="14856" max="14860" width="7.85546875" style="3" customWidth="1"/>
    <col min="14861" max="14861" width="4.28515625" style="3" customWidth="1"/>
    <col min="14862" max="14862" width="3.7109375" style="3" customWidth="1"/>
    <col min="14863" max="14863" width="2.7109375" style="3" customWidth="1"/>
    <col min="14864" max="15101" width="11.42578125" style="3"/>
    <col min="15102" max="15102" width="2.7109375" style="3" customWidth="1"/>
    <col min="15103" max="15103" width="10.5703125" style="3" customWidth="1"/>
    <col min="15104" max="15104" width="17.5703125" style="3" customWidth="1"/>
    <col min="15105" max="15106" width="7.28515625" style="3" customWidth="1"/>
    <col min="15107" max="15107" width="8" style="3" customWidth="1"/>
    <col min="15108" max="15108" width="7.5703125" style="3" customWidth="1"/>
    <col min="15109" max="15109" width="7.42578125" style="3" customWidth="1"/>
    <col min="15110" max="15111" width="7.140625" style="3" customWidth="1"/>
    <col min="15112" max="15116" width="7.85546875" style="3" customWidth="1"/>
    <col min="15117" max="15117" width="4.28515625" style="3" customWidth="1"/>
    <col min="15118" max="15118" width="3.7109375" style="3" customWidth="1"/>
    <col min="15119" max="15119" width="2.7109375" style="3" customWidth="1"/>
    <col min="15120" max="15357" width="11.42578125" style="3"/>
    <col min="15358" max="15358" width="2.7109375" style="3" customWidth="1"/>
    <col min="15359" max="15359" width="10.5703125" style="3" customWidth="1"/>
    <col min="15360" max="15360" width="17.5703125" style="3" customWidth="1"/>
    <col min="15361" max="15362" width="7.28515625" style="3" customWidth="1"/>
    <col min="15363" max="15363" width="8" style="3" customWidth="1"/>
    <col min="15364" max="15364" width="7.5703125" style="3" customWidth="1"/>
    <col min="15365" max="15365" width="7.42578125" style="3" customWidth="1"/>
    <col min="15366" max="15367" width="7.140625" style="3" customWidth="1"/>
    <col min="15368" max="15372" width="7.85546875" style="3" customWidth="1"/>
    <col min="15373" max="15373" width="4.28515625" style="3" customWidth="1"/>
    <col min="15374" max="15374" width="3.7109375" style="3" customWidth="1"/>
    <col min="15375" max="15375" width="2.7109375" style="3" customWidth="1"/>
    <col min="15376" max="15613" width="11.42578125" style="3"/>
    <col min="15614" max="15614" width="2.7109375" style="3" customWidth="1"/>
    <col min="15615" max="15615" width="10.5703125" style="3" customWidth="1"/>
    <col min="15616" max="15616" width="17.5703125" style="3" customWidth="1"/>
    <col min="15617" max="15618" width="7.28515625" style="3" customWidth="1"/>
    <col min="15619" max="15619" width="8" style="3" customWidth="1"/>
    <col min="15620" max="15620" width="7.5703125" style="3" customWidth="1"/>
    <col min="15621" max="15621" width="7.42578125" style="3" customWidth="1"/>
    <col min="15622" max="15623" width="7.140625" style="3" customWidth="1"/>
    <col min="15624" max="15628" width="7.85546875" style="3" customWidth="1"/>
    <col min="15629" max="15629" width="4.28515625" style="3" customWidth="1"/>
    <col min="15630" max="15630" width="3.7109375" style="3" customWidth="1"/>
    <col min="15631" max="15631" width="2.7109375" style="3" customWidth="1"/>
    <col min="15632" max="15869" width="11.42578125" style="3"/>
    <col min="15870" max="15870" width="2.7109375" style="3" customWidth="1"/>
    <col min="15871" max="15871" width="10.5703125" style="3" customWidth="1"/>
    <col min="15872" max="15872" width="17.5703125" style="3" customWidth="1"/>
    <col min="15873" max="15874" width="7.28515625" style="3" customWidth="1"/>
    <col min="15875" max="15875" width="8" style="3" customWidth="1"/>
    <col min="15876" max="15876" width="7.5703125" style="3" customWidth="1"/>
    <col min="15877" max="15877" width="7.42578125" style="3" customWidth="1"/>
    <col min="15878" max="15879" width="7.140625" style="3" customWidth="1"/>
    <col min="15880" max="15884" width="7.85546875" style="3" customWidth="1"/>
    <col min="15885" max="15885" width="4.28515625" style="3" customWidth="1"/>
    <col min="15886" max="15886" width="3.7109375" style="3" customWidth="1"/>
    <col min="15887" max="15887" width="2.7109375" style="3" customWidth="1"/>
    <col min="15888" max="16125" width="11.42578125" style="3"/>
    <col min="16126" max="16126" width="2.7109375" style="3" customWidth="1"/>
    <col min="16127" max="16127" width="10.5703125" style="3" customWidth="1"/>
    <col min="16128" max="16128" width="17.5703125" style="3" customWidth="1"/>
    <col min="16129" max="16130" width="7.28515625" style="3" customWidth="1"/>
    <col min="16131" max="16131" width="8" style="3" customWidth="1"/>
    <col min="16132" max="16132" width="7.5703125" style="3" customWidth="1"/>
    <col min="16133" max="16133" width="7.42578125" style="3" customWidth="1"/>
    <col min="16134" max="16135" width="7.140625" style="3" customWidth="1"/>
    <col min="16136" max="16140" width="7.85546875" style="3" customWidth="1"/>
    <col min="16141" max="16141" width="4.28515625" style="3" customWidth="1"/>
    <col min="16142" max="16142" width="3.7109375" style="3" customWidth="1"/>
    <col min="16143" max="16143" width="2.7109375" style="3" customWidth="1"/>
    <col min="16144" max="16384" width="11.42578125" style="3"/>
  </cols>
  <sheetData>
    <row r="1" spans="1:37" ht="17.25" customHeight="1">
      <c r="A1" s="1"/>
      <c r="B1" s="798" t="s">
        <v>0</v>
      </c>
      <c r="C1" s="798"/>
      <c r="D1" s="798"/>
      <c r="E1" s="798"/>
      <c r="F1" s="798"/>
      <c r="G1" s="798"/>
      <c r="H1" s="798"/>
      <c r="I1" s="798"/>
      <c r="J1" s="798"/>
      <c r="K1" s="798"/>
      <c r="L1" s="798"/>
      <c r="M1" s="798"/>
      <c r="N1" s="798"/>
      <c r="O1" s="798"/>
      <c r="P1" s="798"/>
      <c r="Q1" s="798"/>
      <c r="R1" s="798"/>
      <c r="S1" s="798"/>
      <c r="T1" s="798"/>
      <c r="U1" s="798"/>
      <c r="V1" s="798"/>
      <c r="W1" s="798"/>
      <c r="X1" s="798"/>
      <c r="Y1" s="798"/>
      <c r="Z1" s="798"/>
      <c r="AA1" s="798"/>
      <c r="AB1" s="798"/>
      <c r="AC1" s="798"/>
      <c r="AD1" s="798"/>
      <c r="AE1" s="798"/>
      <c r="AF1" s="798"/>
      <c r="AG1" s="798"/>
      <c r="AH1" s="798"/>
      <c r="AI1" s="798"/>
      <c r="AJ1" s="798"/>
      <c r="AK1" s="2"/>
    </row>
    <row r="2" spans="1:37" ht="17.25" customHeight="1">
      <c r="A2" s="4"/>
      <c r="B2" s="799" t="s">
        <v>81</v>
      </c>
      <c r="C2" s="799"/>
      <c r="D2" s="799"/>
      <c r="E2" s="799"/>
      <c r="F2" s="799"/>
      <c r="G2" s="799"/>
      <c r="H2" s="799"/>
      <c r="I2" s="799"/>
      <c r="J2" s="799"/>
      <c r="K2" s="799"/>
      <c r="L2" s="799"/>
      <c r="M2" s="799"/>
      <c r="N2" s="799"/>
      <c r="O2" s="799"/>
      <c r="P2" s="799"/>
      <c r="Q2" s="799"/>
      <c r="R2" s="799"/>
      <c r="S2" s="799"/>
      <c r="T2" s="799"/>
      <c r="U2" s="799"/>
      <c r="V2" s="799"/>
      <c r="W2" s="799"/>
      <c r="X2" s="799"/>
      <c r="Y2" s="799"/>
      <c r="Z2" s="799"/>
      <c r="AA2" s="799"/>
      <c r="AB2" s="799"/>
      <c r="AC2" s="799"/>
      <c r="AD2" s="799"/>
      <c r="AE2" s="799"/>
      <c r="AF2" s="799"/>
      <c r="AG2" s="799"/>
      <c r="AH2" s="799"/>
      <c r="AI2" s="799"/>
      <c r="AJ2" s="799"/>
      <c r="AK2" s="5"/>
    </row>
    <row r="3" spans="1:37" ht="12" customHeight="1">
      <c r="A3" s="4"/>
      <c r="B3" s="654" t="s">
        <v>263</v>
      </c>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c r="AF3" s="654"/>
      <c r="AG3" s="654"/>
      <c r="AH3" s="654"/>
      <c r="AI3" s="654"/>
      <c r="AJ3" s="654"/>
      <c r="AK3" s="5"/>
    </row>
    <row r="4" spans="1:37" ht="12" customHeight="1">
      <c r="A4" s="4"/>
      <c r="B4" s="668" t="s">
        <v>83</v>
      </c>
      <c r="C4" s="668"/>
      <c r="D4" s="668"/>
      <c r="E4" s="668"/>
      <c r="F4" s="668"/>
      <c r="G4" s="668"/>
      <c r="H4" s="668"/>
      <c r="I4" s="668"/>
      <c r="J4" s="668"/>
      <c r="K4" s="668"/>
      <c r="L4" s="668"/>
      <c r="M4" s="668"/>
      <c r="N4" s="668"/>
      <c r="O4" s="668"/>
      <c r="P4" s="668"/>
      <c r="Q4" s="668"/>
      <c r="R4" s="668"/>
      <c r="S4" s="668"/>
      <c r="T4" s="668"/>
      <c r="U4" s="668"/>
      <c r="V4" s="668"/>
      <c r="W4" s="668"/>
      <c r="X4" s="668"/>
      <c r="Y4" s="668"/>
      <c r="Z4" s="668"/>
      <c r="AA4" s="668"/>
      <c r="AB4" s="668"/>
      <c r="AC4" s="668"/>
      <c r="AD4" s="668"/>
      <c r="AE4" s="668"/>
      <c r="AF4" s="668"/>
      <c r="AG4" s="668"/>
      <c r="AH4" s="668"/>
      <c r="AI4" s="668"/>
      <c r="AJ4" s="668"/>
      <c r="AK4" s="5"/>
    </row>
    <row r="5" spans="1:37" ht="6" customHeight="1">
      <c r="A5" s="4"/>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5"/>
    </row>
    <row r="6" spans="1:37" ht="21">
      <c r="A6" s="4"/>
      <c r="B6" s="656" t="s">
        <v>33</v>
      </c>
      <c r="C6" s="656"/>
      <c r="D6" s="656"/>
      <c r="E6" s="656"/>
      <c r="F6" s="656"/>
      <c r="G6" s="656"/>
      <c r="H6" s="656"/>
      <c r="I6" s="656"/>
      <c r="J6" s="656"/>
      <c r="K6" s="656"/>
      <c r="L6" s="656"/>
      <c r="M6" s="656"/>
      <c r="N6" s="656"/>
      <c r="O6" s="656"/>
      <c r="P6" s="656"/>
      <c r="Q6" s="656"/>
      <c r="R6" s="656"/>
      <c r="S6" s="656"/>
      <c r="T6" s="656"/>
      <c r="U6" s="656"/>
      <c r="V6" s="656"/>
      <c r="W6" s="656"/>
      <c r="X6" s="656"/>
      <c r="Y6" s="656"/>
      <c r="Z6" s="656"/>
      <c r="AA6" s="656"/>
      <c r="AB6" s="656"/>
      <c r="AC6" s="656"/>
      <c r="AD6" s="656"/>
      <c r="AE6" s="656"/>
      <c r="AF6" s="656"/>
      <c r="AG6" s="656"/>
      <c r="AH6" s="656"/>
      <c r="AI6" s="656"/>
      <c r="AJ6" s="656"/>
      <c r="AK6" s="5"/>
    </row>
    <row r="7" spans="1:37" ht="14.25" customHeight="1">
      <c r="A7" s="4"/>
      <c r="B7" s="6"/>
      <c r="C7" s="6"/>
      <c r="D7" s="16"/>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5"/>
    </row>
    <row r="8" spans="1:37" ht="28.5" customHeight="1">
      <c r="A8" s="4"/>
      <c r="B8" s="40" t="s">
        <v>3</v>
      </c>
      <c r="C8" s="12"/>
      <c r="D8" s="802" t="str">
        <f>+'HOJA MASTER'!C4</f>
        <v>CONSTRUCCIÓN DE TERRACERIAS EN PISTA DE ATLETISMO EN LA UNIDAD DEPORTIVA, COLÓN, QRO.</v>
      </c>
      <c r="E8" s="802"/>
      <c r="F8" s="802"/>
      <c r="G8" s="802"/>
      <c r="H8" s="802"/>
      <c r="I8" s="802"/>
      <c r="J8" s="802"/>
      <c r="K8" s="802"/>
      <c r="L8" s="802"/>
      <c r="M8" s="802"/>
      <c r="N8" s="802"/>
      <c r="O8" s="802"/>
      <c r="P8" s="802"/>
      <c r="Q8" s="802"/>
      <c r="R8" s="802"/>
      <c r="S8" s="802"/>
      <c r="T8" s="802"/>
      <c r="U8" s="802"/>
      <c r="V8" s="802"/>
      <c r="W8" s="802"/>
      <c r="X8" s="802"/>
      <c r="Y8" s="802"/>
      <c r="Z8" s="802"/>
      <c r="AA8" s="802"/>
      <c r="AB8" s="802"/>
      <c r="AC8" s="802"/>
      <c r="AD8" s="802"/>
      <c r="AE8" s="802"/>
      <c r="AF8" s="802"/>
      <c r="AG8" s="802"/>
      <c r="AH8" s="802"/>
      <c r="AI8" s="802"/>
      <c r="AJ8" s="802"/>
      <c r="AK8" s="5"/>
    </row>
    <row r="9" spans="1:37" ht="15.75">
      <c r="A9" s="4"/>
      <c r="B9" s="13" t="s">
        <v>7</v>
      </c>
      <c r="C9" s="12"/>
      <c r="D9" s="361"/>
      <c r="E9" s="181"/>
      <c r="F9" s="181"/>
      <c r="G9" s="181"/>
      <c r="H9" s="181"/>
      <c r="I9" s="181"/>
      <c r="J9" s="362" t="str">
        <f>+'HOJA MASTER'!C6</f>
        <v>CABECERA MUNICIPAL</v>
      </c>
      <c r="K9" s="181"/>
      <c r="L9" s="181"/>
      <c r="M9" s="181"/>
      <c r="N9" s="181"/>
      <c r="O9" s="181"/>
      <c r="P9" s="181"/>
      <c r="Q9" s="181"/>
      <c r="R9" s="142"/>
      <c r="S9" s="13" t="s">
        <v>28</v>
      </c>
      <c r="T9" s="142"/>
      <c r="U9" s="142"/>
      <c r="V9" s="142"/>
      <c r="W9" s="142"/>
      <c r="X9" s="142"/>
      <c r="Y9" s="142"/>
      <c r="Z9" s="142"/>
      <c r="AA9" s="142"/>
      <c r="AB9" s="181"/>
      <c r="AC9" s="181"/>
      <c r="AD9" s="181"/>
      <c r="AE9" s="358" t="str">
        <f>+'HOJA MASTER'!G10</f>
        <v>JUNIO DE 2025</v>
      </c>
      <c r="AF9" s="181"/>
      <c r="AG9" s="181"/>
      <c r="AH9" s="181"/>
      <c r="AI9" s="13"/>
      <c r="AJ9" s="13"/>
      <c r="AK9" s="5"/>
    </row>
    <row r="10" spans="1:37" ht="15.75">
      <c r="A10" s="4"/>
      <c r="B10" s="13" t="s">
        <v>34</v>
      </c>
      <c r="C10" s="193"/>
      <c r="D10" s="360"/>
      <c r="E10" s="360"/>
      <c r="F10" s="360"/>
      <c r="G10" s="791">
        <f>'HOJA MASTER'!C26</f>
        <v>3500000</v>
      </c>
      <c r="H10" s="791"/>
      <c r="I10" s="791"/>
      <c r="J10" s="791"/>
      <c r="K10" s="791"/>
      <c r="L10" s="791"/>
      <c r="M10" s="791"/>
      <c r="N10" s="24"/>
      <c r="O10" s="24"/>
      <c r="P10" s="24"/>
      <c r="Q10" s="24"/>
      <c r="R10" s="142"/>
      <c r="S10" s="13" t="s">
        <v>29</v>
      </c>
      <c r="T10" s="142"/>
      <c r="U10" s="142"/>
      <c r="V10" s="142"/>
      <c r="W10" s="142"/>
      <c r="X10" s="142"/>
      <c r="Y10" s="142"/>
      <c r="Z10" s="142"/>
      <c r="AA10" s="142"/>
      <c r="AD10" s="181" t="str">
        <f>+'HOJA MASTER'!C23</f>
        <v>1er MES</v>
      </c>
      <c r="AE10" s="181"/>
      <c r="AI10" s="13"/>
      <c r="AJ10" s="13"/>
      <c r="AK10" s="5"/>
    </row>
    <row r="11" spans="1:37" ht="15.75">
      <c r="A11" s="4"/>
      <c r="B11" s="13" t="s">
        <v>30</v>
      </c>
      <c r="C11" s="11"/>
      <c r="D11" s="24"/>
      <c r="E11" s="24"/>
      <c r="F11" s="24"/>
      <c r="G11" s="24"/>
      <c r="H11" s="24"/>
      <c r="I11" s="24"/>
      <c r="J11" s="359" t="str">
        <f>+'HOJA MASTER'!D21</f>
        <v xml:space="preserve">CONTRATO </v>
      </c>
      <c r="K11" s="359"/>
      <c r="L11" s="24"/>
      <c r="M11" s="24"/>
      <c r="N11" s="24"/>
      <c r="O11" s="24"/>
      <c r="P11" s="24"/>
      <c r="Q11" s="24"/>
      <c r="R11" s="142"/>
      <c r="S11" s="13" t="s">
        <v>35</v>
      </c>
      <c r="T11" s="142"/>
      <c r="U11" s="142"/>
      <c r="V11" s="142"/>
      <c r="W11" s="142"/>
      <c r="X11" s="142"/>
      <c r="Y11" s="13"/>
      <c r="Z11" s="13"/>
      <c r="AA11" s="357"/>
      <c r="AB11" s="27"/>
      <c r="AC11" s="27"/>
      <c r="AD11" s="27" t="str">
        <f>+'HOJA MASTER'!C24</f>
        <v>2do MES</v>
      </c>
      <c r="AE11" s="27"/>
      <c r="AF11" s="27"/>
      <c r="AG11" s="27"/>
      <c r="AH11" s="27"/>
      <c r="AI11" s="11"/>
      <c r="AJ11" s="11"/>
      <c r="AK11" s="5"/>
    </row>
    <row r="12" spans="1:37" ht="8.25" customHeight="1">
      <c r="A12" s="4"/>
      <c r="B12" s="25"/>
      <c r="C12" s="25"/>
      <c r="D12" s="25"/>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5"/>
    </row>
    <row r="13" spans="1:37" ht="15.75">
      <c r="A13" s="4"/>
      <c r="B13" s="800" t="s">
        <v>31</v>
      </c>
      <c r="C13" s="801"/>
      <c r="D13" s="319" t="s">
        <v>5</v>
      </c>
      <c r="E13" s="792" t="s">
        <v>69</v>
      </c>
      <c r="F13" s="793"/>
      <c r="G13" s="793"/>
      <c r="H13" s="794"/>
      <c r="I13" s="792" t="s">
        <v>71</v>
      </c>
      <c r="J13" s="793"/>
      <c r="K13" s="793"/>
      <c r="L13" s="794"/>
      <c r="M13" s="792" t="s">
        <v>70</v>
      </c>
      <c r="N13" s="793"/>
      <c r="O13" s="793"/>
      <c r="P13" s="794"/>
      <c r="Q13" s="792" t="s">
        <v>72</v>
      </c>
      <c r="R13" s="793"/>
      <c r="S13" s="793"/>
      <c r="T13" s="794"/>
      <c r="U13" s="792" t="s">
        <v>73</v>
      </c>
      <c r="V13" s="793"/>
      <c r="W13" s="793"/>
      <c r="X13" s="794"/>
      <c r="Y13" s="792" t="s">
        <v>74</v>
      </c>
      <c r="Z13" s="793"/>
      <c r="AA13" s="793"/>
      <c r="AB13" s="794"/>
      <c r="AC13" s="792" t="s">
        <v>75</v>
      </c>
      <c r="AD13" s="793"/>
      <c r="AE13" s="793"/>
      <c r="AF13" s="794"/>
      <c r="AG13" s="792" t="s">
        <v>76</v>
      </c>
      <c r="AH13" s="793"/>
      <c r="AI13" s="793"/>
      <c r="AJ13" s="794"/>
      <c r="AK13" s="5"/>
    </row>
    <row r="14" spans="1:37" ht="15.75">
      <c r="A14" s="4"/>
      <c r="B14" s="795" t="str">
        <f>COND!B15</f>
        <v>PISTA DE ATLETISMO</v>
      </c>
      <c r="C14" s="796"/>
      <c r="D14" s="796"/>
      <c r="E14" s="796"/>
      <c r="F14" s="796"/>
      <c r="G14" s="796"/>
      <c r="H14" s="796"/>
      <c r="I14" s="796"/>
      <c r="J14" s="796"/>
      <c r="K14" s="796"/>
      <c r="L14" s="796"/>
      <c r="M14" s="796"/>
      <c r="N14" s="796"/>
      <c r="O14" s="796"/>
      <c r="P14" s="796"/>
      <c r="Q14" s="796"/>
      <c r="R14" s="796"/>
      <c r="S14" s="796"/>
      <c r="T14" s="796"/>
      <c r="U14" s="796"/>
      <c r="V14" s="796"/>
      <c r="W14" s="796"/>
      <c r="X14" s="796"/>
      <c r="Y14" s="796"/>
      <c r="Z14" s="796"/>
      <c r="AA14" s="796"/>
      <c r="AB14" s="796"/>
      <c r="AC14" s="796"/>
      <c r="AD14" s="796"/>
      <c r="AE14" s="796"/>
      <c r="AF14" s="796"/>
      <c r="AG14" s="796"/>
      <c r="AH14" s="796"/>
      <c r="AI14" s="796"/>
      <c r="AJ14" s="797"/>
      <c r="AK14" s="5"/>
    </row>
    <row r="15" spans="1:37" s="18" customFormat="1" ht="11.25" customHeight="1">
      <c r="A15" s="231"/>
      <c r="B15" s="718" t="str">
        <f>COND!B16</f>
        <v>PRELIMINARES</v>
      </c>
      <c r="C15" s="719"/>
      <c r="D15" s="51" t="e">
        <f>COND!G16/COND!G$24</f>
        <v>#DIV/0!</v>
      </c>
      <c r="E15" s="604"/>
      <c r="F15" s="605"/>
      <c r="G15" s="325"/>
      <c r="H15" s="326"/>
      <c r="I15" s="366"/>
      <c r="J15" s="365"/>
      <c r="K15" s="365"/>
      <c r="L15" s="364"/>
      <c r="M15" s="324"/>
      <c r="N15" s="325"/>
      <c r="O15" s="325"/>
      <c r="P15" s="326"/>
      <c r="Q15" s="324"/>
      <c r="R15" s="325"/>
      <c r="S15" s="325"/>
      <c r="T15" s="326"/>
      <c r="U15" s="327"/>
      <c r="V15" s="328"/>
      <c r="W15" s="328"/>
      <c r="X15" s="329"/>
      <c r="Y15" s="327"/>
      <c r="Z15" s="328"/>
      <c r="AA15" s="328"/>
      <c r="AB15" s="329"/>
      <c r="AC15" s="330"/>
      <c r="AD15" s="331"/>
      <c r="AE15" s="331"/>
      <c r="AF15" s="332"/>
      <c r="AG15" s="330"/>
      <c r="AH15" s="331"/>
      <c r="AI15" s="333"/>
      <c r="AJ15" s="334"/>
      <c r="AK15" s="14"/>
    </row>
    <row r="16" spans="1:37" s="18" customFormat="1" ht="14.45" customHeight="1">
      <c r="A16" s="231"/>
      <c r="B16" s="718" t="str">
        <f>COND!B17</f>
        <v>EXCAVACIONES, CARGAS Y ACARREOS</v>
      </c>
      <c r="C16" s="719"/>
      <c r="D16" s="51" t="e">
        <f>COND!G17/COND!G$24</f>
        <v>#DIV/0!</v>
      </c>
      <c r="E16" s="324"/>
      <c r="F16" s="605"/>
      <c r="G16" s="605"/>
      <c r="H16" s="606"/>
      <c r="I16" s="607"/>
      <c r="J16" s="365"/>
      <c r="K16" s="365"/>
      <c r="L16" s="364"/>
      <c r="M16" s="324"/>
      <c r="N16" s="325"/>
      <c r="O16" s="325"/>
      <c r="P16" s="326"/>
      <c r="Q16" s="324"/>
      <c r="R16" s="325"/>
      <c r="S16" s="325"/>
      <c r="T16" s="326"/>
      <c r="U16" s="327"/>
      <c r="V16" s="328"/>
      <c r="W16" s="328"/>
      <c r="X16" s="329"/>
      <c r="Y16" s="327"/>
      <c r="Z16" s="328"/>
      <c r="AA16" s="328"/>
      <c r="AB16" s="329"/>
      <c r="AC16" s="330"/>
      <c r="AD16" s="331"/>
      <c r="AE16" s="331"/>
      <c r="AF16" s="332"/>
      <c r="AG16" s="330"/>
      <c r="AH16" s="331"/>
      <c r="AI16" s="333"/>
      <c r="AJ16" s="334"/>
      <c r="AK16" s="14"/>
    </row>
    <row r="17" spans="1:37" s="18" customFormat="1" ht="14.45" customHeight="1">
      <c r="A17" s="231"/>
      <c r="B17" s="718" t="str">
        <f>COND!B18</f>
        <v>TERRACERIAS</v>
      </c>
      <c r="C17" s="719"/>
      <c r="D17" s="51" t="e">
        <f>COND!G18/COND!G$24</f>
        <v>#DIV/0!</v>
      </c>
      <c r="E17" s="324"/>
      <c r="F17" s="325"/>
      <c r="G17" s="325"/>
      <c r="H17" s="606"/>
      <c r="I17" s="607"/>
      <c r="J17" s="365"/>
      <c r="K17" s="365"/>
      <c r="L17" s="364"/>
      <c r="M17" s="324"/>
      <c r="N17" s="325"/>
      <c r="O17" s="325"/>
      <c r="P17" s="326"/>
      <c r="Q17" s="324"/>
      <c r="R17" s="325"/>
      <c r="S17" s="325"/>
      <c r="T17" s="326"/>
      <c r="U17" s="327"/>
      <c r="V17" s="328"/>
      <c r="W17" s="328"/>
      <c r="X17" s="329"/>
      <c r="Y17" s="327"/>
      <c r="Z17" s="328"/>
      <c r="AA17" s="328"/>
      <c r="AB17" s="329"/>
      <c r="AC17" s="330"/>
      <c r="AD17" s="331"/>
      <c r="AE17" s="331"/>
      <c r="AF17" s="332"/>
      <c r="AG17" s="330"/>
      <c r="AH17" s="331"/>
      <c r="AI17" s="333"/>
      <c r="AJ17" s="334"/>
      <c r="AK17" s="14"/>
    </row>
    <row r="18" spans="1:37" s="18" customFormat="1">
      <c r="A18" s="231"/>
      <c r="B18" s="718" t="str">
        <f>COND!B20</f>
        <v>OBRA CIVIL</v>
      </c>
      <c r="C18" s="719"/>
      <c r="D18" s="51" t="e">
        <f>COND!G20/COND!G$24</f>
        <v>#DIV/0!</v>
      </c>
      <c r="E18" s="324"/>
      <c r="F18" s="325"/>
      <c r="G18" s="325"/>
      <c r="H18" s="326"/>
      <c r="I18" s="607"/>
      <c r="J18" s="603"/>
      <c r="K18" s="365"/>
      <c r="L18" s="364"/>
      <c r="M18" s="324"/>
      <c r="N18" s="325"/>
      <c r="O18" s="325"/>
      <c r="P18" s="326"/>
      <c r="Q18" s="324"/>
      <c r="R18" s="325"/>
      <c r="S18" s="325"/>
      <c r="T18" s="326"/>
      <c r="U18" s="327"/>
      <c r="V18" s="328"/>
      <c r="W18" s="328"/>
      <c r="X18" s="329"/>
      <c r="Y18" s="327"/>
      <c r="Z18" s="328"/>
      <c r="AA18" s="328"/>
      <c r="AB18" s="329"/>
      <c r="AC18" s="330"/>
      <c r="AD18" s="331"/>
      <c r="AE18" s="331"/>
      <c r="AF18" s="332"/>
      <c r="AG18" s="330"/>
      <c r="AH18" s="331"/>
      <c r="AI18" s="333"/>
      <c r="AJ18" s="334"/>
      <c r="AK18" s="14"/>
    </row>
    <row r="19" spans="1:37" s="18" customFormat="1">
      <c r="A19" s="231"/>
      <c r="B19" s="718" t="str">
        <f>'GENERADOR '!C220</f>
        <v>PAVIMENTO</v>
      </c>
      <c r="C19" s="719"/>
      <c r="D19" s="51" t="e">
        <f>COND!G21/COND!G$24</f>
        <v>#DIV/0!</v>
      </c>
      <c r="E19" s="324"/>
      <c r="F19" s="325"/>
      <c r="G19" s="325"/>
      <c r="H19" s="326"/>
      <c r="I19" s="366"/>
      <c r="J19" s="603"/>
      <c r="K19" s="603"/>
      <c r="L19" s="364"/>
      <c r="M19" s="324"/>
      <c r="N19" s="325"/>
      <c r="O19" s="325"/>
      <c r="P19" s="326"/>
      <c r="Q19" s="324"/>
      <c r="R19" s="325"/>
      <c r="S19" s="325"/>
      <c r="T19" s="326"/>
      <c r="U19" s="327"/>
      <c r="V19" s="328"/>
      <c r="W19" s="328"/>
      <c r="X19" s="329"/>
      <c r="Y19" s="327"/>
      <c r="Z19" s="328"/>
      <c r="AA19" s="328"/>
      <c r="AB19" s="329"/>
      <c r="AC19" s="330"/>
      <c r="AD19" s="331"/>
      <c r="AE19" s="331"/>
      <c r="AF19" s="332"/>
      <c r="AG19" s="330"/>
      <c r="AH19" s="331"/>
      <c r="AI19" s="333"/>
      <c r="AJ19" s="334"/>
      <c r="AK19" s="14"/>
    </row>
    <row r="20" spans="1:37" s="18" customFormat="1" ht="15" customHeight="1">
      <c r="A20" s="231"/>
      <c r="B20" s="718" t="str">
        <f>COND!B22</f>
        <v>LIMPIEZA</v>
      </c>
      <c r="C20" s="719"/>
      <c r="D20" s="51" t="e">
        <f>COND!G22/COND!G$24</f>
        <v>#DIV/0!</v>
      </c>
      <c r="E20" s="324"/>
      <c r="F20" s="325"/>
      <c r="G20" s="325"/>
      <c r="H20" s="326"/>
      <c r="I20" s="366"/>
      <c r="J20" s="365"/>
      <c r="K20" s="603"/>
      <c r="L20" s="602"/>
      <c r="M20" s="324"/>
      <c r="N20" s="325"/>
      <c r="O20" s="325"/>
      <c r="P20" s="326"/>
      <c r="Q20" s="324"/>
      <c r="R20" s="325"/>
      <c r="S20" s="325"/>
      <c r="T20" s="326"/>
      <c r="U20" s="327"/>
      <c r="V20" s="328"/>
      <c r="W20" s="328"/>
      <c r="X20" s="329"/>
      <c r="Y20" s="327"/>
      <c r="Z20" s="328"/>
      <c r="AA20" s="328"/>
      <c r="AB20" s="329"/>
      <c r="AC20" s="330"/>
      <c r="AD20" s="331"/>
      <c r="AE20" s="331"/>
      <c r="AF20" s="332"/>
      <c r="AG20" s="330"/>
      <c r="AH20" s="331"/>
      <c r="AI20" s="333"/>
      <c r="AJ20" s="334"/>
      <c r="AK20" s="14"/>
    </row>
    <row r="21" spans="1:37" ht="15.75" customHeight="1">
      <c r="A21" s="4"/>
      <c r="B21" s="722"/>
      <c r="C21" s="723"/>
      <c r="D21" s="348"/>
      <c r="E21" s="527"/>
      <c r="F21" s="528"/>
      <c r="G21" s="528"/>
      <c r="H21" s="529"/>
      <c r="I21" s="530"/>
      <c r="J21" s="528"/>
      <c r="K21" s="528"/>
      <c r="L21" s="529"/>
      <c r="M21" s="320"/>
      <c r="N21" s="321"/>
      <c r="O21" s="363"/>
      <c r="P21" s="347"/>
      <c r="Q21" s="320"/>
      <c r="R21" s="321"/>
      <c r="S21" s="321"/>
      <c r="T21" s="323"/>
      <c r="U21" s="320"/>
      <c r="V21" s="321"/>
      <c r="W21" s="321"/>
      <c r="X21" s="323"/>
      <c r="Y21" s="320"/>
      <c r="Z21" s="321"/>
      <c r="AA21" s="321"/>
      <c r="AB21" s="323"/>
      <c r="AC21" s="320"/>
      <c r="AD21" s="321"/>
      <c r="AE21" s="321"/>
      <c r="AF21" s="323"/>
      <c r="AG21" s="320"/>
      <c r="AH21" s="321"/>
      <c r="AI21" s="321"/>
      <c r="AJ21" s="322"/>
      <c r="AK21" s="14"/>
    </row>
    <row r="22" spans="1:37" ht="15.75" customHeight="1" thickBot="1">
      <c r="A22" s="7"/>
      <c r="B22" s="20" t="s">
        <v>32</v>
      </c>
      <c r="C22" s="15"/>
      <c r="D22" s="37" t="e">
        <f>SUM(D15:D21)</f>
        <v>#DIV/0!</v>
      </c>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19"/>
    </row>
  </sheetData>
  <mergeCells count="24">
    <mergeCell ref="B21:C21"/>
    <mergeCell ref="B14:AJ14"/>
    <mergeCell ref="B1:AJ1"/>
    <mergeCell ref="B2:AJ2"/>
    <mergeCell ref="B3:AJ3"/>
    <mergeCell ref="B6:AJ6"/>
    <mergeCell ref="E13:H13"/>
    <mergeCell ref="I13:L13"/>
    <mergeCell ref="B13:C13"/>
    <mergeCell ref="M13:P13"/>
    <mergeCell ref="B4:AJ4"/>
    <mergeCell ref="Q13:T13"/>
    <mergeCell ref="D8:AJ8"/>
    <mergeCell ref="AC13:AF13"/>
    <mergeCell ref="Y13:AB13"/>
    <mergeCell ref="AG13:AJ13"/>
    <mergeCell ref="G10:M10"/>
    <mergeCell ref="U13:X13"/>
    <mergeCell ref="B20:C20"/>
    <mergeCell ref="B15:C15"/>
    <mergeCell ref="B16:C16"/>
    <mergeCell ref="B17:C17"/>
    <mergeCell ref="B18:C18"/>
    <mergeCell ref="B19:C19"/>
  </mergeCells>
  <printOptions horizontalCentered="1" verticalCentered="1"/>
  <pageMargins left="0.59055118110236227" right="0.59055118110236227" top="0.59055118110236227" bottom="0.59055118110236227" header="0" footer="0.19685039370078741"/>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18</vt:i4>
      </vt:variant>
    </vt:vector>
  </HeadingPairs>
  <TitlesOfParts>
    <vt:vector size="33" baseType="lpstr">
      <vt:lpstr>HOJA MASTER</vt:lpstr>
      <vt:lpstr>CARATULA </vt:lpstr>
      <vt:lpstr>VALID</vt:lpstr>
      <vt:lpstr>CEDULA</vt:lpstr>
      <vt:lpstr>COND</vt:lpstr>
      <vt:lpstr>GENERADOR </vt:lpstr>
      <vt:lpstr>CATALOGO</vt:lpstr>
      <vt:lpstr>PRESUPUESTO</vt:lpstr>
      <vt:lpstr>CRONOG</vt:lpstr>
      <vt:lpstr>CROQ</vt:lpstr>
      <vt:lpstr>REP FOTO</vt:lpstr>
      <vt:lpstr>FACTIB</vt:lpstr>
      <vt:lpstr>COORDENADAS</vt:lpstr>
      <vt:lpstr>CONTABILIDAD</vt:lpstr>
      <vt:lpstr>FICHA INFORMATIVA GRAL.</vt:lpstr>
      <vt:lpstr>'CARATULA '!Área_de_impresión</vt:lpstr>
      <vt:lpstr>CATALOGO!Área_de_impresión</vt:lpstr>
      <vt:lpstr>CEDULA!Área_de_impresión</vt:lpstr>
      <vt:lpstr>COND!Área_de_impresión</vt:lpstr>
      <vt:lpstr>CONTABILIDAD!Área_de_impresión</vt:lpstr>
      <vt:lpstr>COORDENADAS!Área_de_impresión</vt:lpstr>
      <vt:lpstr>CRONOG!Área_de_impresión</vt:lpstr>
      <vt:lpstr>CROQ!Área_de_impresión</vt:lpstr>
      <vt:lpstr>FACTIB!Área_de_impresión</vt:lpstr>
      <vt:lpstr>'FICHA INFORMATIVA GRAL.'!Área_de_impresión</vt:lpstr>
      <vt:lpstr>'GENERADOR '!Área_de_impresión</vt:lpstr>
      <vt:lpstr>PRESUPUESTO!Área_de_impresión</vt:lpstr>
      <vt:lpstr>'REP FOTO'!Área_de_impresión</vt:lpstr>
      <vt:lpstr>VALID!Área_de_impresión</vt:lpstr>
      <vt:lpstr>CATALOGO!Títulos_a_imprimir</vt:lpstr>
      <vt:lpstr>CONTABILIDAD!Títulos_a_imprimir</vt:lpstr>
      <vt:lpstr>'GENERADOR '!Títulos_a_imprimir</vt:lpstr>
      <vt:lpstr>PRESUPUESTO!Títulos_a_imprimir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hp2</dc:creator>
  <cp:lastModifiedBy>Johnny Cruz</cp:lastModifiedBy>
  <cp:lastPrinted>2025-06-27T20:37:05Z</cp:lastPrinted>
  <dcterms:created xsi:type="dcterms:W3CDTF">2012-12-19T18:58:25Z</dcterms:created>
  <dcterms:modified xsi:type="dcterms:W3CDTF">2025-11-07T20:50:24Z</dcterms:modified>
</cp:coreProperties>
</file>